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mcamke-my.sharepoint.com/personal/spiaskoski_ymcamke_org/Documents/Notebooks/SMART GOALS_2019_SHANA/7.12 and 7.19/"/>
    </mc:Choice>
  </mc:AlternateContent>
  <xr:revisionPtr revIDLastSave="0" documentId="8_{703244E9-76FF-4832-A926-60CB76CA281A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Budget draft" sheetId="1" r:id="rId1"/>
    <sheet name="Lunch and Dinner Optio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41" i="1" l="1"/>
  <c r="X40" i="1"/>
  <c r="X31" i="1"/>
  <c r="X26" i="1"/>
  <c r="X22" i="1"/>
  <c r="Y60" i="1"/>
  <c r="Y62" i="1"/>
  <c r="Y23" i="1"/>
  <c r="Y24" i="1"/>
  <c r="Y25" i="1"/>
  <c r="Y16" i="1"/>
  <c r="X15" i="1"/>
  <c r="X16" i="1"/>
  <c r="X17" i="1"/>
  <c r="X44" i="1" l="1"/>
  <c r="X46" i="1" l="1"/>
  <c r="W16" i="1" l="1"/>
  <c r="W17" i="1"/>
  <c r="V16" i="1"/>
  <c r="V17" i="1"/>
  <c r="X11" i="1"/>
  <c r="X42" i="1"/>
  <c r="X37" i="1"/>
  <c r="X59" i="1"/>
  <c r="X8" i="1"/>
  <c r="X9" i="1"/>
  <c r="X10" i="1"/>
  <c r="X12" i="1"/>
  <c r="X13" i="1"/>
  <c r="X14" i="1"/>
  <c r="X18" i="1"/>
  <c r="X19" i="1"/>
  <c r="X20" i="1"/>
  <c r="X21" i="1"/>
  <c r="X23" i="1"/>
  <c r="X24" i="1"/>
  <c r="X25" i="1"/>
  <c r="X27" i="1"/>
  <c r="X28" i="1"/>
  <c r="X29" i="1"/>
  <c r="X30" i="1"/>
  <c r="X7" i="1"/>
  <c r="X32" i="1"/>
  <c r="X38" i="1"/>
  <c r="X39" i="1"/>
  <c r="X45" i="1"/>
  <c r="X47" i="1"/>
  <c r="X60" i="1" s="1"/>
  <c r="X62" i="1" s="1"/>
  <c r="W37" i="1"/>
  <c r="W38" i="1"/>
  <c r="W39" i="1"/>
  <c r="W40" i="1"/>
  <c r="W41" i="1"/>
  <c r="W42" i="1"/>
  <c r="W43" i="1"/>
  <c r="W44" i="1"/>
  <c r="W45" i="1"/>
  <c r="W46" i="1"/>
  <c r="W47" i="1"/>
  <c r="V37" i="1"/>
  <c r="V38" i="1"/>
  <c r="V39" i="1"/>
  <c r="V40" i="1"/>
  <c r="V41" i="1"/>
  <c r="V42" i="1"/>
  <c r="V43" i="1"/>
  <c r="V44" i="1"/>
  <c r="V45" i="1"/>
  <c r="V46" i="1"/>
  <c r="V47" i="1"/>
  <c r="V60" i="1"/>
  <c r="W60" i="1"/>
  <c r="Q37" i="1"/>
  <c r="Q38" i="1"/>
  <c r="Q40" i="1"/>
  <c r="Q41" i="1"/>
  <c r="Q42" i="1"/>
  <c r="Q43" i="1"/>
  <c r="Q44" i="1"/>
  <c r="Q45" i="1"/>
  <c r="Q46" i="1"/>
  <c r="Q47" i="1"/>
  <c r="Q60" i="1"/>
  <c r="P37" i="1"/>
  <c r="L38" i="1"/>
  <c r="P38" i="1"/>
  <c r="P40" i="1"/>
  <c r="P41" i="1"/>
  <c r="P42" i="1"/>
  <c r="P43" i="1"/>
  <c r="P44" i="1"/>
  <c r="L45" i="1"/>
  <c r="P45" i="1"/>
  <c r="P46" i="1"/>
  <c r="P47" i="1"/>
  <c r="P60" i="1"/>
  <c r="W29" i="1"/>
  <c r="W30" i="1"/>
  <c r="W31" i="1"/>
  <c r="W13" i="1"/>
  <c r="W15" i="1"/>
  <c r="W14" i="1"/>
  <c r="W21" i="1"/>
  <c r="W23" i="1"/>
  <c r="W24" i="1"/>
  <c r="W25" i="1"/>
  <c r="W32" i="1"/>
  <c r="V13" i="1"/>
  <c r="V15" i="1"/>
  <c r="V14" i="1"/>
  <c r="V21" i="1"/>
  <c r="V23" i="1"/>
  <c r="V24" i="1"/>
  <c r="Q25" i="1"/>
  <c r="V25" i="1"/>
  <c r="Q29" i="1"/>
  <c r="V29" i="1"/>
  <c r="V30" i="1"/>
  <c r="Q31" i="1"/>
  <c r="V31" i="1"/>
  <c r="V32" i="1"/>
  <c r="V62" i="1" s="1"/>
  <c r="Q26" i="1"/>
  <c r="T32" i="1"/>
  <c r="U32" i="1"/>
  <c r="W62" i="1"/>
  <c r="L25" i="1"/>
  <c r="P25" i="1"/>
  <c r="L26" i="1"/>
  <c r="P26" i="1"/>
  <c r="P28" i="1"/>
  <c r="L29" i="1"/>
  <c r="P29" i="1"/>
  <c r="P30" i="1"/>
  <c r="L31" i="1"/>
  <c r="P31" i="1"/>
  <c r="P8" i="1"/>
  <c r="P9" i="1"/>
  <c r="P10" i="1"/>
  <c r="P11" i="1"/>
  <c r="P13" i="1"/>
  <c r="P14" i="1"/>
  <c r="P15" i="1"/>
  <c r="P16" i="1"/>
  <c r="P21" i="1"/>
  <c r="P22" i="1"/>
  <c r="P23" i="1"/>
  <c r="P24" i="1"/>
  <c r="P32" i="1"/>
  <c r="P62" i="1"/>
  <c r="Q22" i="1"/>
  <c r="Q7" i="1"/>
  <c r="Q8" i="1"/>
  <c r="Q9" i="1"/>
  <c r="Q10" i="1"/>
  <c r="Q11" i="1"/>
  <c r="Q13" i="1"/>
  <c r="Q14" i="1"/>
  <c r="Q15" i="1"/>
  <c r="Q16" i="1"/>
  <c r="Q21" i="1"/>
  <c r="Q23" i="1"/>
  <c r="Q24" i="1"/>
  <c r="Q28" i="1"/>
  <c r="Q30" i="1"/>
  <c r="N32" i="1"/>
  <c r="O32" i="1"/>
  <c r="Q32" i="1"/>
  <c r="Q62" i="1"/>
  <c r="L41" i="1"/>
  <c r="L42" i="1"/>
  <c r="L43" i="1"/>
  <c r="L44" i="1"/>
  <c r="L46" i="1"/>
  <c r="L47" i="1"/>
  <c r="L40" i="1"/>
  <c r="L37" i="1"/>
  <c r="K37" i="1"/>
  <c r="K30" i="1"/>
  <c r="K22" i="1"/>
  <c r="L22" i="1"/>
  <c r="L8" i="1"/>
  <c r="L9" i="1"/>
  <c r="L10" i="1"/>
  <c r="L11" i="1"/>
  <c r="L13" i="1"/>
  <c r="L14" i="1"/>
  <c r="L15" i="1"/>
  <c r="L16" i="1"/>
  <c r="L21" i="1"/>
  <c r="L23" i="1"/>
  <c r="L24" i="1"/>
  <c r="L27" i="1"/>
  <c r="L28" i="1"/>
  <c r="L30" i="1"/>
  <c r="L7" i="1"/>
  <c r="K15" i="1"/>
  <c r="K16" i="1"/>
  <c r="K14" i="1"/>
  <c r="J32" i="1"/>
  <c r="I32" i="1"/>
  <c r="E43" i="1"/>
  <c r="L60" i="1"/>
  <c r="L32" i="1"/>
  <c r="L62" i="1"/>
  <c r="K47" i="1"/>
  <c r="K46" i="1"/>
  <c r="K45" i="1"/>
  <c r="K44" i="1"/>
  <c r="K42" i="1"/>
  <c r="K41" i="1"/>
  <c r="K40" i="1"/>
  <c r="K38" i="1"/>
  <c r="K31" i="1"/>
  <c r="K29" i="1"/>
  <c r="K28" i="1"/>
  <c r="K27" i="1"/>
  <c r="K26" i="1"/>
  <c r="K25" i="1"/>
  <c r="K24" i="1"/>
  <c r="K23" i="1"/>
  <c r="K21" i="1"/>
  <c r="K13" i="1"/>
  <c r="K11" i="1"/>
  <c r="K10" i="1"/>
  <c r="K9" i="1"/>
  <c r="K8" i="1"/>
  <c r="K7" i="1"/>
  <c r="K60" i="1"/>
  <c r="K32" i="1"/>
  <c r="E21" i="1"/>
  <c r="E25" i="1"/>
  <c r="E27" i="1"/>
  <c r="E28" i="1"/>
  <c r="E8" i="1"/>
  <c r="E9" i="1"/>
  <c r="E10" i="1"/>
  <c r="E11" i="1"/>
  <c r="E13" i="1"/>
  <c r="E14" i="1"/>
  <c r="E15" i="1"/>
  <c r="E16" i="1"/>
  <c r="E46" i="1"/>
  <c r="E45" i="1"/>
  <c r="E42" i="1"/>
  <c r="E41" i="1"/>
  <c r="E40" i="1"/>
  <c r="E38" i="1"/>
  <c r="E37" i="1"/>
  <c r="E7" i="1"/>
  <c r="K62" i="1"/>
  <c r="E32" i="1"/>
  <c r="E34" i="1"/>
  <c r="E60" i="1"/>
  <c r="E62" i="1"/>
</calcChain>
</file>

<file path=xl/sharedStrings.xml><?xml version="1.0" encoding="utf-8"?>
<sst xmlns="http://schemas.openxmlformats.org/spreadsheetml/2006/main" count="141" uniqueCount="96">
  <si>
    <t>Golf Outing 2019</t>
  </si>
  <si>
    <t>Budget</t>
  </si>
  <si>
    <t xml:space="preserve">2018 Actual  </t>
  </si>
  <si>
    <t>2019 BUDGET</t>
  </si>
  <si>
    <t>CATEGORY</t>
  </si>
  <si>
    <t>#GOLFERS</t>
  </si>
  <si>
    <t># ACTUAL</t>
  </si>
  <si>
    <t>$PER</t>
  </si>
  <si>
    <t>Actual</t>
  </si>
  <si>
    <t>#GOAL</t>
  </si>
  <si>
    <t>$GOAL</t>
  </si>
  <si>
    <t>2019 Actual</t>
  </si>
  <si>
    <t>2018 Actual</t>
  </si>
  <si>
    <t>2019 Goal</t>
  </si>
  <si>
    <t>Opt. A</t>
  </si>
  <si>
    <t>Opt.B</t>
  </si>
  <si>
    <t>Opt. B</t>
  </si>
  <si>
    <t>REVENUE</t>
  </si>
  <si>
    <t>Platinum Sponsor</t>
  </si>
  <si>
    <t>Gold Sponsor</t>
  </si>
  <si>
    <t>Hors D' Oeuvres Sponsor</t>
  </si>
  <si>
    <t>Lunch Sponsor</t>
  </si>
  <si>
    <t>Beverage Sponsor</t>
  </si>
  <si>
    <t>Cart Sponsor</t>
  </si>
  <si>
    <t>Hole Sponsor - foursome</t>
  </si>
  <si>
    <t>Hole Sponsor - no golf</t>
  </si>
  <si>
    <t>Foursome</t>
  </si>
  <si>
    <t>Twosome &amp; Hole Sponsor</t>
  </si>
  <si>
    <t>I think both optiosn looks</t>
  </si>
  <si>
    <t>Twosome</t>
  </si>
  <si>
    <t>Driving Range Sponsor</t>
  </si>
  <si>
    <t>Putting Green Sponsor</t>
  </si>
  <si>
    <t>Bloody Mary Bar Sponsor</t>
  </si>
  <si>
    <t>Raffle Basket Tickets</t>
  </si>
  <si>
    <t>50/50 Raffle</t>
  </si>
  <si>
    <t>$35/arm length</t>
  </si>
  <si>
    <t>Bloody Mary bar tickets</t>
  </si>
  <si>
    <t>Super Ticket?  Bracelets?</t>
  </si>
  <si>
    <t>Mulligan</t>
  </si>
  <si>
    <t>Silent Auction</t>
  </si>
  <si>
    <t>Live Auction</t>
  </si>
  <si>
    <t>Individual dinners</t>
  </si>
  <si>
    <t>Golf Cannon</t>
  </si>
  <si>
    <t>Booze Barrell</t>
  </si>
  <si>
    <t>Cash Donations</t>
  </si>
  <si>
    <t>TOTAL</t>
  </si>
  <si>
    <t>50/50 payout</t>
  </si>
  <si>
    <t>TOTAL REVENUE</t>
  </si>
  <si>
    <t>EXPENSES</t>
  </si>
  <si>
    <t>#ACTUAL</t>
  </si>
  <si>
    <t>$EST</t>
  </si>
  <si>
    <t>Golfer fees  (carts)</t>
  </si>
  <si>
    <t>Water on course</t>
  </si>
  <si>
    <t>Volunteer Beverages</t>
  </si>
  <si>
    <t>Volunteer lunch</t>
  </si>
  <si>
    <t>Golf Lunch</t>
  </si>
  <si>
    <t>Golf Hors D'Oeuvres</t>
  </si>
  <si>
    <t>Hors D'oeuvres and auction</t>
  </si>
  <si>
    <t>*unsure why this was seperate in 2018 budget</t>
  </si>
  <si>
    <t>Volunteer Hors D'oeuvres</t>
  </si>
  <si>
    <t>Cocktail Hour</t>
  </si>
  <si>
    <t>Giveaways</t>
  </si>
  <si>
    <t>Volunteer shirts</t>
  </si>
  <si>
    <t>Prizes/Awards</t>
  </si>
  <si>
    <t>Hole Sponsor signs</t>
  </si>
  <si>
    <t>Marketing/programs</t>
  </si>
  <si>
    <t xml:space="preserve"> </t>
  </si>
  <si>
    <t>Auctioneer</t>
  </si>
  <si>
    <t>Golf extras</t>
  </si>
  <si>
    <t>Volunteer Expenses</t>
  </si>
  <si>
    <t>Mulligans</t>
  </si>
  <si>
    <t>Misc. Expenses</t>
  </si>
  <si>
    <t>Gratuity</t>
  </si>
  <si>
    <t>Room Rental Fee</t>
  </si>
  <si>
    <t>Online Auction Site</t>
  </si>
  <si>
    <t>TOTAL EXPENSES</t>
  </si>
  <si>
    <t>TOTAL NET</t>
  </si>
  <si>
    <t>Option A</t>
  </si>
  <si>
    <t>Option B</t>
  </si>
  <si>
    <t>Lunch $11/person</t>
  </si>
  <si>
    <t xml:space="preserve">Lunch $11/person </t>
  </si>
  <si>
    <t>Box Lunch:  Whole Grain bread ham/turkey, lettuce, tomato, mayo and mustard packets, seasonal fruit option, granola bar  $11.00 per player</t>
  </si>
  <si>
    <t>Burger/Brat/Hot Dog buffet includes potato salad, lettuce, onion, tomato, baked beans, pickles, chips, and cookie/brownie platter $12.00 per player</t>
  </si>
  <si>
    <t>Hor D’ Oeuvres $35/person  Club Option</t>
  </si>
  <si>
    <t>Hor D’ Oeuvres $37/person  Golfer Menu</t>
  </si>
  <si>
    <t>Vegetable Platter</t>
  </si>
  <si>
    <t>Taco Bar</t>
  </si>
  <si>
    <t>Fresh Fruit Platter</t>
  </si>
  <si>
    <t>Wing Bar</t>
  </si>
  <si>
    <t>Mediterranean Platter with Hummus</t>
  </si>
  <si>
    <t>Wisconsin Cheese Platter with crackers</t>
  </si>
  <si>
    <t>Bruschetta</t>
  </si>
  <si>
    <t>Antipasti Skewers</t>
  </si>
  <si>
    <t>Chicken Sautee with Peanut Sauce</t>
  </si>
  <si>
    <t>Vegetable Spring Rolls with Sweet and Sour Sauce</t>
  </si>
  <si>
    <t>Farm Bite Tenderloin Crostini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</si>
</sst>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.0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b/>
      <sz val="11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1" xfId="0" applyFont="1" applyBorder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2" fillId="0" borderId="1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165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5" fillId="0" borderId="0" xfId="0" applyFont="1"/>
    <xf numFmtId="14" fontId="3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165" fontId="6" fillId="2" borderId="1" xfId="0" applyNumberFormat="1" applyFont="1" applyFill="1" applyBorder="1" applyAlignment="1">
      <alignment horizontal="left"/>
    </xf>
    <xf numFmtId="165" fontId="7" fillId="2" borderId="1" xfId="0" applyNumberFormat="1" applyFont="1" applyFill="1" applyBorder="1" applyAlignment="1">
      <alignment horizontal="left"/>
    </xf>
    <xf numFmtId="165" fontId="8" fillId="2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6" fontId="2" fillId="2" borderId="1" xfId="0" applyNumberFormat="1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2"/>
  <sheetViews>
    <sheetView tabSelected="1" topLeftCell="A25" workbookViewId="0">
      <pane xSplit="1" topLeftCell="R1" activePane="topRight" state="frozen"/>
      <selection pane="topRight" activeCell="S13" sqref="S13"/>
    </sheetView>
  </sheetViews>
  <sheetFormatPr defaultColWidth="9.1796875" defaultRowHeight="14.5" x14ac:dyDescent="0.35"/>
  <cols>
    <col min="1" max="1" width="27.26953125" style="15" bestFit="1" customWidth="1"/>
    <col min="2" max="2" width="12.54296875" style="15" hidden="1" customWidth="1"/>
    <col min="3" max="3" width="11.1796875" style="15" hidden="1" customWidth="1"/>
    <col min="4" max="4" width="0" style="15" hidden="1" customWidth="1"/>
    <col min="5" max="5" width="11.26953125" style="15" hidden="1" customWidth="1"/>
    <col min="6" max="6" width="12.54296875" style="15" hidden="1" customWidth="1"/>
    <col min="7" max="8" width="12.26953125" style="15" hidden="1" customWidth="1"/>
    <col min="9" max="10" width="0" style="15" hidden="1" customWidth="1"/>
    <col min="11" max="11" width="10.1796875" style="15" hidden="1" customWidth="1"/>
    <col min="12" max="12" width="13.7265625" style="15" hidden="1" customWidth="1"/>
    <col min="13" max="13" width="14.453125" style="15" hidden="1" customWidth="1"/>
    <col min="14" max="15" width="0" style="15" hidden="1" customWidth="1"/>
    <col min="16" max="17" width="13.7265625" style="15" hidden="1" customWidth="1"/>
    <col min="18" max="18" width="10.7265625" style="15" customWidth="1"/>
    <col min="19" max="19" width="12.453125" style="15" bestFit="1" customWidth="1"/>
    <col min="20" max="20" width="9.26953125" style="15" bestFit="1" customWidth="1"/>
    <col min="21" max="21" width="9.26953125" style="15" hidden="1" customWidth="1"/>
    <col min="22" max="23" width="13.7265625" style="15" hidden="1" customWidth="1"/>
    <col min="24" max="24" width="12.453125" style="15" bestFit="1" customWidth="1"/>
    <col min="25" max="25" width="12.453125" style="15" customWidth="1"/>
    <col min="26" max="16384" width="9.1796875" style="15"/>
  </cols>
  <sheetData>
    <row r="1" spans="1:25" ht="18" x14ac:dyDescent="0.4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3"/>
      <c r="L1" s="3"/>
    </row>
    <row r="2" spans="1:25" x14ac:dyDescent="0.35">
      <c r="A2" s="16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25" x14ac:dyDescent="0.35">
      <c r="A3" s="4"/>
      <c r="B3" s="27" t="s">
        <v>2</v>
      </c>
      <c r="C3" s="28"/>
      <c r="D3" s="28"/>
      <c r="E3" s="29"/>
      <c r="F3" s="27" t="s">
        <v>3</v>
      </c>
      <c r="G3" s="28"/>
      <c r="H3" s="28"/>
      <c r="I3" s="28"/>
      <c r="J3" s="28"/>
      <c r="K3" s="29"/>
    </row>
    <row r="4" spans="1:25" x14ac:dyDescent="0.3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5</v>
      </c>
      <c r="G4" s="5" t="s">
        <v>9</v>
      </c>
      <c r="H4" s="5"/>
      <c r="I4" s="5" t="s">
        <v>7</v>
      </c>
      <c r="J4" s="5"/>
      <c r="K4" s="5" t="s">
        <v>10</v>
      </c>
      <c r="L4" s="5" t="s">
        <v>10</v>
      </c>
      <c r="M4" s="5"/>
      <c r="N4" s="5" t="s">
        <v>7</v>
      </c>
      <c r="O4" s="5"/>
      <c r="P4" s="5" t="s">
        <v>10</v>
      </c>
      <c r="Q4" s="5" t="s">
        <v>10</v>
      </c>
      <c r="R4" s="5"/>
      <c r="S4" s="17"/>
      <c r="T4" s="5" t="s">
        <v>7</v>
      </c>
      <c r="U4" s="5"/>
      <c r="V4" s="5" t="s">
        <v>10</v>
      </c>
      <c r="W4" s="5" t="s">
        <v>10</v>
      </c>
      <c r="X4" s="25" t="s">
        <v>11</v>
      </c>
      <c r="Y4" s="25" t="s">
        <v>12</v>
      </c>
    </row>
    <row r="5" spans="1:25" x14ac:dyDescent="0.35">
      <c r="A5" s="4"/>
      <c r="B5" s="5"/>
      <c r="C5" s="5"/>
      <c r="D5" s="5"/>
      <c r="E5" s="5"/>
      <c r="F5" s="5"/>
      <c r="G5" s="5" t="s">
        <v>12</v>
      </c>
      <c r="H5" s="5" t="s">
        <v>13</v>
      </c>
      <c r="I5" s="5" t="s">
        <v>14</v>
      </c>
      <c r="J5" s="5" t="s">
        <v>15</v>
      </c>
      <c r="K5" s="5" t="s">
        <v>14</v>
      </c>
      <c r="L5" s="5" t="s">
        <v>16</v>
      </c>
      <c r="M5" s="5" t="s">
        <v>13</v>
      </c>
      <c r="N5" s="5" t="s">
        <v>14</v>
      </c>
      <c r="O5" s="5" t="s">
        <v>15</v>
      </c>
      <c r="P5" s="5" t="s">
        <v>14</v>
      </c>
      <c r="Q5" s="5" t="s">
        <v>16</v>
      </c>
      <c r="R5" s="5" t="s">
        <v>13</v>
      </c>
      <c r="S5" s="17" t="s">
        <v>11</v>
      </c>
      <c r="T5" s="5" t="s">
        <v>14</v>
      </c>
      <c r="U5" s="5" t="s">
        <v>15</v>
      </c>
      <c r="V5" s="5" t="s">
        <v>14</v>
      </c>
      <c r="W5" s="5" t="s">
        <v>16</v>
      </c>
      <c r="X5" s="17"/>
      <c r="Y5" s="17"/>
    </row>
    <row r="6" spans="1:25" x14ac:dyDescent="0.35">
      <c r="A6" s="6" t="s">
        <v>17</v>
      </c>
      <c r="B6" s="3"/>
      <c r="C6" s="3"/>
      <c r="D6" s="11"/>
      <c r="E6" s="3"/>
      <c r="F6" s="3"/>
      <c r="G6" s="3"/>
      <c r="H6" s="3"/>
      <c r="I6" s="11"/>
      <c r="J6" s="11"/>
      <c r="K6" s="3"/>
      <c r="L6" s="3"/>
      <c r="M6" s="3"/>
      <c r="N6" s="11"/>
      <c r="O6" s="11"/>
      <c r="P6" s="3"/>
      <c r="Q6" s="3"/>
      <c r="R6" s="3"/>
      <c r="S6" s="18"/>
      <c r="T6" s="11"/>
      <c r="U6" s="11"/>
      <c r="V6" s="3"/>
      <c r="W6" s="3"/>
      <c r="X6" s="18"/>
      <c r="Y6" s="18"/>
    </row>
    <row r="7" spans="1:25" x14ac:dyDescent="0.35">
      <c r="A7" s="7" t="s">
        <v>18</v>
      </c>
      <c r="B7" s="3"/>
      <c r="C7" s="3">
        <v>0</v>
      </c>
      <c r="D7" s="12">
        <v>10000</v>
      </c>
      <c r="E7" s="12">
        <f t="shared" ref="E7:E28" si="0">+C7*D7</f>
        <v>0</v>
      </c>
      <c r="F7" s="3"/>
      <c r="G7" s="3"/>
      <c r="H7" s="3"/>
      <c r="I7" s="12">
        <v>10000</v>
      </c>
      <c r="J7" s="12">
        <v>10000</v>
      </c>
      <c r="K7" s="12">
        <f>+G7*I7</f>
        <v>0</v>
      </c>
      <c r="L7" s="12">
        <f>H7*J7</f>
        <v>0</v>
      </c>
      <c r="M7" s="3">
        <v>1</v>
      </c>
      <c r="N7" s="12">
        <v>8000</v>
      </c>
      <c r="O7" s="12">
        <v>8000</v>
      </c>
      <c r="P7" s="12">
        <v>8000</v>
      </c>
      <c r="Q7" s="12">
        <f>M7*O7</f>
        <v>8000</v>
      </c>
      <c r="R7" s="3">
        <v>1</v>
      </c>
      <c r="S7" s="18"/>
      <c r="T7" s="12">
        <v>6000</v>
      </c>
      <c r="U7" s="12">
        <v>6000</v>
      </c>
      <c r="V7" s="12">
        <v>6000</v>
      </c>
      <c r="W7" s="12">
        <v>6000</v>
      </c>
      <c r="X7" s="19">
        <f>T7*S7</f>
        <v>0</v>
      </c>
      <c r="Y7" s="19">
        <v>0</v>
      </c>
    </row>
    <row r="8" spans="1:25" x14ac:dyDescent="0.35">
      <c r="A8" s="7" t="s">
        <v>19</v>
      </c>
      <c r="B8" s="3"/>
      <c r="C8" s="3">
        <v>0</v>
      </c>
      <c r="D8" s="12">
        <v>7500</v>
      </c>
      <c r="E8" s="12">
        <f t="shared" si="0"/>
        <v>0</v>
      </c>
      <c r="F8" s="3"/>
      <c r="G8" s="3"/>
      <c r="H8" s="3"/>
      <c r="I8" s="12">
        <v>7500</v>
      </c>
      <c r="J8" s="12">
        <v>7500</v>
      </c>
      <c r="K8" s="12">
        <f>+G8*I8</f>
        <v>0</v>
      </c>
      <c r="L8" s="12">
        <f t="shared" ref="L8:L31" si="1">H8*J8</f>
        <v>0</v>
      </c>
      <c r="M8" s="3">
        <v>1</v>
      </c>
      <c r="N8" s="12">
        <v>6500</v>
      </c>
      <c r="O8" s="12">
        <v>6500</v>
      </c>
      <c r="P8" s="12">
        <f>N8*M8</f>
        <v>6500</v>
      </c>
      <c r="Q8" s="12">
        <f t="shared" ref="Q8:Q21" si="2">M8*O8</f>
        <v>6500</v>
      </c>
      <c r="R8" s="3">
        <v>1</v>
      </c>
      <c r="S8" s="18"/>
      <c r="T8" s="12">
        <v>4000</v>
      </c>
      <c r="U8" s="12">
        <v>4000</v>
      </c>
      <c r="V8" s="12">
        <v>4000</v>
      </c>
      <c r="W8" s="12">
        <v>4000</v>
      </c>
      <c r="X8" s="19">
        <f t="shared" ref="X8:Y30" si="3">T8*S8</f>
        <v>0</v>
      </c>
      <c r="Y8" s="19">
        <v>0</v>
      </c>
    </row>
    <row r="9" spans="1:25" x14ac:dyDescent="0.35">
      <c r="A9" s="7" t="s">
        <v>20</v>
      </c>
      <c r="B9" s="3"/>
      <c r="C9" s="3">
        <v>1</v>
      </c>
      <c r="D9" s="12">
        <v>5000</v>
      </c>
      <c r="E9" s="12">
        <f t="shared" si="0"/>
        <v>5000</v>
      </c>
      <c r="F9" s="3"/>
      <c r="G9" s="3">
        <v>1</v>
      </c>
      <c r="H9" s="3">
        <v>1</v>
      </c>
      <c r="I9" s="12">
        <v>5000</v>
      </c>
      <c r="J9" s="12">
        <v>5000</v>
      </c>
      <c r="K9" s="12">
        <f>+G9*I9</f>
        <v>5000</v>
      </c>
      <c r="L9" s="12">
        <f t="shared" si="1"/>
        <v>5000</v>
      </c>
      <c r="M9" s="3">
        <v>1</v>
      </c>
      <c r="N9" s="12">
        <v>5000</v>
      </c>
      <c r="O9" s="12">
        <v>5000</v>
      </c>
      <c r="P9" s="12">
        <f>N9*M9</f>
        <v>5000</v>
      </c>
      <c r="Q9" s="12">
        <f t="shared" si="2"/>
        <v>5000</v>
      </c>
      <c r="R9" s="3">
        <v>1</v>
      </c>
      <c r="S9" s="18"/>
      <c r="T9" s="12">
        <v>3000</v>
      </c>
      <c r="U9" s="12">
        <v>3000</v>
      </c>
      <c r="V9" s="12">
        <v>3000</v>
      </c>
      <c r="W9" s="12">
        <v>3000</v>
      </c>
      <c r="X9" s="19">
        <f t="shared" si="3"/>
        <v>0</v>
      </c>
      <c r="Y9" s="19">
        <v>5000</v>
      </c>
    </row>
    <row r="10" spans="1:25" x14ac:dyDescent="0.35">
      <c r="A10" s="7" t="s">
        <v>21</v>
      </c>
      <c r="B10" s="3"/>
      <c r="C10" s="3">
        <v>1</v>
      </c>
      <c r="D10" s="12">
        <v>4000</v>
      </c>
      <c r="E10" s="12">
        <f t="shared" si="0"/>
        <v>4000</v>
      </c>
      <c r="F10" s="3"/>
      <c r="G10" s="3">
        <v>1</v>
      </c>
      <c r="H10" s="3">
        <v>1</v>
      </c>
      <c r="I10" s="12">
        <v>4000</v>
      </c>
      <c r="J10" s="12">
        <v>4000</v>
      </c>
      <c r="K10" s="12">
        <f>+G10*I10</f>
        <v>4000</v>
      </c>
      <c r="L10" s="12">
        <f t="shared" si="1"/>
        <v>4000</v>
      </c>
      <c r="M10" s="3">
        <v>1</v>
      </c>
      <c r="N10" s="12">
        <v>4000</v>
      </c>
      <c r="O10" s="12">
        <v>4000</v>
      </c>
      <c r="P10" s="12">
        <f t="shared" ref="P10:P24" si="4">N10*M10</f>
        <v>4000</v>
      </c>
      <c r="Q10" s="12">
        <f t="shared" si="2"/>
        <v>4000</v>
      </c>
      <c r="R10" s="3">
        <v>1</v>
      </c>
      <c r="S10" s="18"/>
      <c r="T10" s="12">
        <v>3000</v>
      </c>
      <c r="U10" s="12">
        <v>3000</v>
      </c>
      <c r="V10" s="12">
        <v>3000</v>
      </c>
      <c r="W10" s="12">
        <v>3000</v>
      </c>
      <c r="X10" s="19">
        <f t="shared" si="3"/>
        <v>0</v>
      </c>
      <c r="Y10" s="19">
        <v>4000</v>
      </c>
    </row>
    <row r="11" spans="1:25" x14ac:dyDescent="0.35">
      <c r="A11" s="7" t="s">
        <v>22</v>
      </c>
      <c r="B11" s="3"/>
      <c r="C11" s="3">
        <v>1</v>
      </c>
      <c r="D11" s="12">
        <v>3000</v>
      </c>
      <c r="E11" s="12">
        <f t="shared" si="0"/>
        <v>3000</v>
      </c>
      <c r="F11" s="3"/>
      <c r="G11" s="3">
        <v>1</v>
      </c>
      <c r="H11" s="3">
        <v>1</v>
      </c>
      <c r="I11" s="12">
        <v>3000</v>
      </c>
      <c r="J11" s="12">
        <v>3000</v>
      </c>
      <c r="K11" s="12">
        <f>+G11*I11</f>
        <v>3000</v>
      </c>
      <c r="L11" s="12">
        <f t="shared" si="1"/>
        <v>3000</v>
      </c>
      <c r="M11" s="3">
        <v>1</v>
      </c>
      <c r="N11" s="12">
        <v>3000</v>
      </c>
      <c r="O11" s="12">
        <v>3000</v>
      </c>
      <c r="P11" s="12">
        <f t="shared" si="4"/>
        <v>3000</v>
      </c>
      <c r="Q11" s="12">
        <f t="shared" si="2"/>
        <v>3000</v>
      </c>
      <c r="R11" s="3">
        <v>1</v>
      </c>
      <c r="S11" s="18">
        <v>2</v>
      </c>
      <c r="T11" s="12">
        <v>2500</v>
      </c>
      <c r="U11" s="12">
        <v>2500</v>
      </c>
      <c r="V11" s="12">
        <v>2500</v>
      </c>
      <c r="W11" s="12">
        <v>2500</v>
      </c>
      <c r="X11" s="19">
        <f t="shared" si="3"/>
        <v>5000</v>
      </c>
      <c r="Y11" s="19">
        <v>3000</v>
      </c>
    </row>
    <row r="12" spans="1:25" x14ac:dyDescent="0.35">
      <c r="A12" s="7" t="s">
        <v>23</v>
      </c>
      <c r="B12" s="3"/>
      <c r="C12" s="3"/>
      <c r="D12" s="12"/>
      <c r="E12" s="12"/>
      <c r="F12" s="3"/>
      <c r="G12" s="3"/>
      <c r="H12" s="3"/>
      <c r="I12" s="12"/>
      <c r="J12" s="12"/>
      <c r="K12" s="12"/>
      <c r="L12" s="12"/>
      <c r="M12" s="3"/>
      <c r="N12" s="12"/>
      <c r="O12" s="12"/>
      <c r="P12" s="12"/>
      <c r="Q12" s="12"/>
      <c r="R12" s="3">
        <v>1</v>
      </c>
      <c r="S12" s="18">
        <v>1</v>
      </c>
      <c r="T12" s="12">
        <v>2000</v>
      </c>
      <c r="U12" s="12">
        <v>2000</v>
      </c>
      <c r="V12" s="12">
        <v>2000</v>
      </c>
      <c r="W12" s="12">
        <v>2000</v>
      </c>
      <c r="X12" s="19">
        <f t="shared" si="3"/>
        <v>2000</v>
      </c>
      <c r="Y12" s="19">
        <v>0</v>
      </c>
    </row>
    <row r="13" spans="1:25" x14ac:dyDescent="0.35">
      <c r="A13" s="7" t="s">
        <v>24</v>
      </c>
      <c r="B13" s="3"/>
      <c r="C13" s="3">
        <v>11</v>
      </c>
      <c r="D13" s="12">
        <v>1500</v>
      </c>
      <c r="E13" s="12">
        <f t="shared" si="0"/>
        <v>16500</v>
      </c>
      <c r="F13" s="3"/>
      <c r="G13" s="3">
        <v>11</v>
      </c>
      <c r="H13" s="3">
        <v>11</v>
      </c>
      <c r="I13" s="12">
        <v>1500</v>
      </c>
      <c r="J13" s="12">
        <v>1500</v>
      </c>
      <c r="K13" s="12">
        <f>+G13*I13</f>
        <v>16500</v>
      </c>
      <c r="L13" s="12">
        <f t="shared" si="1"/>
        <v>16500</v>
      </c>
      <c r="M13" s="3">
        <v>16</v>
      </c>
      <c r="N13" s="12">
        <v>1100</v>
      </c>
      <c r="O13" s="12">
        <v>1100</v>
      </c>
      <c r="P13" s="12">
        <f t="shared" si="4"/>
        <v>17600</v>
      </c>
      <c r="Q13" s="12">
        <f t="shared" si="2"/>
        <v>17600</v>
      </c>
      <c r="R13" s="3">
        <v>11</v>
      </c>
      <c r="S13" s="18">
        <v>6</v>
      </c>
      <c r="T13" s="12">
        <v>1500</v>
      </c>
      <c r="U13" s="12">
        <v>1500</v>
      </c>
      <c r="V13" s="12">
        <f>T13*R13</f>
        <v>16500</v>
      </c>
      <c r="W13" s="12">
        <f>U13*R13</f>
        <v>16500</v>
      </c>
      <c r="X13" s="19">
        <f t="shared" si="3"/>
        <v>9000</v>
      </c>
      <c r="Y13" s="19">
        <v>16500</v>
      </c>
    </row>
    <row r="14" spans="1:25" x14ac:dyDescent="0.35">
      <c r="A14" s="7" t="s">
        <v>25</v>
      </c>
      <c r="B14" s="3"/>
      <c r="C14" s="3">
        <v>2</v>
      </c>
      <c r="D14" s="12">
        <v>750</v>
      </c>
      <c r="E14" s="12">
        <f t="shared" si="0"/>
        <v>1500</v>
      </c>
      <c r="F14" s="3"/>
      <c r="G14" s="3">
        <v>2</v>
      </c>
      <c r="H14" s="3">
        <v>2</v>
      </c>
      <c r="I14" s="12">
        <v>750</v>
      </c>
      <c r="J14" s="12">
        <v>750</v>
      </c>
      <c r="K14" s="12">
        <f>+G14*I14</f>
        <v>1500</v>
      </c>
      <c r="L14" s="12">
        <f t="shared" si="1"/>
        <v>1500</v>
      </c>
      <c r="M14" s="3">
        <v>2</v>
      </c>
      <c r="N14" s="12">
        <v>500</v>
      </c>
      <c r="O14" s="12">
        <v>500</v>
      </c>
      <c r="P14" s="12">
        <f t="shared" si="4"/>
        <v>1000</v>
      </c>
      <c r="Q14" s="12">
        <f t="shared" si="2"/>
        <v>1000</v>
      </c>
      <c r="R14" s="3">
        <v>2</v>
      </c>
      <c r="S14" s="18">
        <v>1</v>
      </c>
      <c r="T14" s="12">
        <v>750</v>
      </c>
      <c r="U14" s="12">
        <v>750</v>
      </c>
      <c r="V14" s="12">
        <f>T14*R14</f>
        <v>1500</v>
      </c>
      <c r="W14" s="12">
        <f>U14*R14</f>
        <v>1500</v>
      </c>
      <c r="X14" s="19">
        <f t="shared" si="3"/>
        <v>750</v>
      </c>
      <c r="Y14" s="19">
        <v>1500</v>
      </c>
    </row>
    <row r="15" spans="1:25" x14ac:dyDescent="0.35">
      <c r="A15" s="7" t="s">
        <v>26</v>
      </c>
      <c r="B15" s="3"/>
      <c r="C15" s="3">
        <v>2</v>
      </c>
      <c r="D15" s="12">
        <v>1000</v>
      </c>
      <c r="E15" s="12">
        <f t="shared" si="0"/>
        <v>2000</v>
      </c>
      <c r="F15" s="3"/>
      <c r="G15" s="3">
        <v>2</v>
      </c>
      <c r="H15" s="3">
        <v>2</v>
      </c>
      <c r="I15" s="12">
        <v>1000</v>
      </c>
      <c r="J15" s="12">
        <v>1000</v>
      </c>
      <c r="K15" s="12">
        <f t="shared" ref="K15:K16" si="5">+G15*I15</f>
        <v>2000</v>
      </c>
      <c r="L15" s="12">
        <f t="shared" si="1"/>
        <v>2000</v>
      </c>
      <c r="M15" s="3">
        <v>7</v>
      </c>
      <c r="N15" s="12">
        <v>600</v>
      </c>
      <c r="O15" s="12">
        <v>600</v>
      </c>
      <c r="P15" s="12">
        <f t="shared" si="4"/>
        <v>4200</v>
      </c>
      <c r="Q15" s="12">
        <f t="shared" si="2"/>
        <v>4200</v>
      </c>
      <c r="R15" s="3">
        <v>2</v>
      </c>
      <c r="S15" s="18">
        <v>12</v>
      </c>
      <c r="T15" s="12">
        <v>800</v>
      </c>
      <c r="U15" s="12">
        <v>800</v>
      </c>
      <c r="V15" s="12">
        <f>T15*R15</f>
        <v>1600</v>
      </c>
      <c r="W15" s="12">
        <f>U15*R15</f>
        <v>1600</v>
      </c>
      <c r="X15" s="19">
        <f t="shared" si="3"/>
        <v>9600</v>
      </c>
      <c r="Y15" s="19">
        <v>2000</v>
      </c>
    </row>
    <row r="16" spans="1:25" hidden="1" x14ac:dyDescent="0.35">
      <c r="A16" s="7" t="s">
        <v>27</v>
      </c>
      <c r="B16" s="3" t="s">
        <v>28</v>
      </c>
      <c r="C16" s="3">
        <v>1</v>
      </c>
      <c r="D16" s="12">
        <v>1000</v>
      </c>
      <c r="E16" s="12">
        <f t="shared" si="0"/>
        <v>1000</v>
      </c>
      <c r="F16" s="3"/>
      <c r="G16" s="3">
        <v>1</v>
      </c>
      <c r="H16" s="3">
        <v>1</v>
      </c>
      <c r="I16" s="12">
        <v>1000</v>
      </c>
      <c r="J16" s="12">
        <v>1000</v>
      </c>
      <c r="K16" s="12">
        <f t="shared" si="5"/>
        <v>1000</v>
      </c>
      <c r="L16" s="12">
        <f t="shared" si="1"/>
        <v>1000</v>
      </c>
      <c r="M16" s="3">
        <v>2</v>
      </c>
      <c r="N16" s="12">
        <v>550</v>
      </c>
      <c r="O16" s="12">
        <v>550</v>
      </c>
      <c r="P16" s="12">
        <f t="shared" si="4"/>
        <v>1100</v>
      </c>
      <c r="Q16" s="12">
        <f t="shared" si="2"/>
        <v>1100</v>
      </c>
      <c r="R16" s="3">
        <v>0</v>
      </c>
      <c r="S16" s="18"/>
      <c r="T16" s="12">
        <v>550</v>
      </c>
      <c r="U16" s="12">
        <v>550</v>
      </c>
      <c r="V16" s="12">
        <f t="shared" ref="V16:V17" si="6">T16*R16</f>
        <v>0</v>
      </c>
      <c r="W16" s="12">
        <f t="shared" ref="W16:W17" si="7">U16*R16</f>
        <v>0</v>
      </c>
      <c r="X16" s="19">
        <f t="shared" si="3"/>
        <v>0</v>
      </c>
      <c r="Y16" s="19">
        <f t="shared" si="3"/>
        <v>302500</v>
      </c>
    </row>
    <row r="17" spans="1:27" x14ac:dyDescent="0.35">
      <c r="A17" s="7" t="s">
        <v>29</v>
      </c>
      <c r="B17" s="3"/>
      <c r="C17" s="3"/>
      <c r="D17" s="12"/>
      <c r="E17" s="12"/>
      <c r="F17" s="3"/>
      <c r="G17" s="3"/>
      <c r="H17" s="3"/>
      <c r="I17" s="12"/>
      <c r="J17" s="12"/>
      <c r="K17" s="12"/>
      <c r="L17" s="12"/>
      <c r="M17" s="3"/>
      <c r="N17" s="12"/>
      <c r="O17" s="12"/>
      <c r="P17" s="12"/>
      <c r="Q17" s="12"/>
      <c r="R17" s="3">
        <v>0</v>
      </c>
      <c r="S17" s="18">
        <v>1</v>
      </c>
      <c r="T17" s="12">
        <v>400</v>
      </c>
      <c r="U17" s="12">
        <v>400</v>
      </c>
      <c r="V17" s="12">
        <f t="shared" si="6"/>
        <v>0</v>
      </c>
      <c r="W17" s="12">
        <f t="shared" si="7"/>
        <v>0</v>
      </c>
      <c r="X17" s="19">
        <f t="shared" si="3"/>
        <v>400</v>
      </c>
      <c r="Y17" s="19">
        <v>1000</v>
      </c>
    </row>
    <row r="18" spans="1:27" x14ac:dyDescent="0.35">
      <c r="A18" s="7" t="s">
        <v>30</v>
      </c>
      <c r="B18" s="3"/>
      <c r="C18" s="3"/>
      <c r="D18" s="12"/>
      <c r="E18" s="12"/>
      <c r="F18" s="3"/>
      <c r="G18" s="3"/>
      <c r="H18" s="3"/>
      <c r="I18" s="12"/>
      <c r="J18" s="12"/>
      <c r="K18" s="12"/>
      <c r="L18" s="12"/>
      <c r="M18" s="3"/>
      <c r="N18" s="12"/>
      <c r="O18" s="12"/>
      <c r="P18" s="12"/>
      <c r="Q18" s="12"/>
      <c r="R18" s="3">
        <v>0</v>
      </c>
      <c r="S18" s="18">
        <v>1</v>
      </c>
      <c r="T18" s="12">
        <v>500</v>
      </c>
      <c r="U18" s="12">
        <v>500</v>
      </c>
      <c r="V18" s="12">
        <v>500</v>
      </c>
      <c r="W18" s="12">
        <v>500</v>
      </c>
      <c r="X18" s="19">
        <f t="shared" si="3"/>
        <v>500</v>
      </c>
      <c r="Y18" s="19">
        <v>0</v>
      </c>
    </row>
    <row r="19" spans="1:27" x14ac:dyDescent="0.35">
      <c r="A19" s="7" t="s">
        <v>31</v>
      </c>
      <c r="B19" s="3"/>
      <c r="C19" s="3"/>
      <c r="D19" s="12"/>
      <c r="E19" s="12"/>
      <c r="F19" s="3"/>
      <c r="G19" s="3"/>
      <c r="H19" s="3"/>
      <c r="I19" s="12"/>
      <c r="J19" s="12"/>
      <c r="K19" s="12"/>
      <c r="L19" s="12"/>
      <c r="M19" s="3"/>
      <c r="N19" s="12"/>
      <c r="O19" s="12"/>
      <c r="P19" s="12"/>
      <c r="Q19" s="12"/>
      <c r="R19" s="3">
        <v>0</v>
      </c>
      <c r="S19" s="18">
        <v>3</v>
      </c>
      <c r="T19" s="12">
        <v>500</v>
      </c>
      <c r="U19" s="12">
        <v>500</v>
      </c>
      <c r="V19" s="12">
        <v>500</v>
      </c>
      <c r="W19" s="12">
        <v>500</v>
      </c>
      <c r="X19" s="19">
        <f t="shared" si="3"/>
        <v>1500</v>
      </c>
      <c r="Y19" s="19">
        <v>0</v>
      </c>
    </row>
    <row r="20" spans="1:27" x14ac:dyDescent="0.35">
      <c r="A20" s="7" t="s">
        <v>32</v>
      </c>
      <c r="B20" s="3"/>
      <c r="C20" s="3"/>
      <c r="D20" s="12"/>
      <c r="E20" s="12"/>
      <c r="F20" s="3"/>
      <c r="G20" s="3"/>
      <c r="H20" s="3"/>
      <c r="I20" s="12"/>
      <c r="J20" s="12"/>
      <c r="K20" s="12"/>
      <c r="L20" s="12"/>
      <c r="M20" s="3"/>
      <c r="N20" s="12"/>
      <c r="O20" s="12"/>
      <c r="P20" s="12"/>
      <c r="Q20" s="12"/>
      <c r="R20" s="3">
        <v>0</v>
      </c>
      <c r="S20" s="18">
        <v>2</v>
      </c>
      <c r="T20" s="12">
        <v>500</v>
      </c>
      <c r="U20" s="12">
        <v>500</v>
      </c>
      <c r="V20" s="12">
        <v>500</v>
      </c>
      <c r="W20" s="12">
        <v>500</v>
      </c>
      <c r="X20" s="19">
        <f t="shared" si="3"/>
        <v>1000</v>
      </c>
      <c r="Y20" s="19">
        <v>0</v>
      </c>
    </row>
    <row r="21" spans="1:27" x14ac:dyDescent="0.35">
      <c r="A21" s="7" t="s">
        <v>33</v>
      </c>
      <c r="B21" s="3"/>
      <c r="C21" s="3"/>
      <c r="D21" s="12"/>
      <c r="E21" s="12">
        <f t="shared" si="0"/>
        <v>0</v>
      </c>
      <c r="F21" s="3"/>
      <c r="G21" s="3"/>
      <c r="H21" s="3"/>
      <c r="I21" s="12"/>
      <c r="J21" s="12"/>
      <c r="K21" s="12">
        <f>+G21*I21</f>
        <v>0</v>
      </c>
      <c r="L21" s="12">
        <f t="shared" si="1"/>
        <v>0</v>
      </c>
      <c r="M21" s="3"/>
      <c r="N21" s="12"/>
      <c r="O21" s="12"/>
      <c r="P21" s="12">
        <f t="shared" si="4"/>
        <v>0</v>
      </c>
      <c r="Q21" s="12">
        <f t="shared" si="2"/>
        <v>0</v>
      </c>
      <c r="R21" s="3"/>
      <c r="S21" s="18"/>
      <c r="T21" s="12">
        <v>1000</v>
      </c>
      <c r="U21" s="12">
        <v>1000</v>
      </c>
      <c r="V21" s="12">
        <f t="shared" ref="V21:V24" si="8">T21*R21</f>
        <v>0</v>
      </c>
      <c r="W21" s="12">
        <f t="shared" ref="W21" si="9">R21*U21</f>
        <v>0</v>
      </c>
      <c r="X21" s="19">
        <f t="shared" si="3"/>
        <v>0</v>
      </c>
      <c r="Y21" s="19">
        <v>0</v>
      </c>
    </row>
    <row r="22" spans="1:27" x14ac:dyDescent="0.35">
      <c r="A22" s="7" t="s">
        <v>34</v>
      </c>
      <c r="B22" s="3"/>
      <c r="C22" s="3">
        <v>631</v>
      </c>
      <c r="D22" s="12">
        <v>0</v>
      </c>
      <c r="E22" s="12">
        <v>631</v>
      </c>
      <c r="F22" s="3"/>
      <c r="G22" s="3">
        <v>631</v>
      </c>
      <c r="H22" s="3">
        <v>631</v>
      </c>
      <c r="I22" s="12">
        <v>0</v>
      </c>
      <c r="J22" s="12"/>
      <c r="K22" s="12">
        <f>G22</f>
        <v>631</v>
      </c>
      <c r="L22" s="12">
        <f>H22</f>
        <v>631</v>
      </c>
      <c r="M22" s="3">
        <v>1</v>
      </c>
      <c r="N22" s="12">
        <v>600</v>
      </c>
      <c r="O22" s="12">
        <v>600</v>
      </c>
      <c r="P22" s="12">
        <f t="shared" si="4"/>
        <v>600</v>
      </c>
      <c r="Q22" s="12">
        <f>O22*M22</f>
        <v>600</v>
      </c>
      <c r="R22" s="3"/>
      <c r="S22" s="26">
        <v>966</v>
      </c>
      <c r="T22" s="12">
        <v>650</v>
      </c>
      <c r="U22" s="12">
        <v>650</v>
      </c>
      <c r="V22" s="12">
        <v>650</v>
      </c>
      <c r="W22" s="12">
        <v>1000</v>
      </c>
      <c r="X22" s="19">
        <f>S22/2</f>
        <v>483</v>
      </c>
      <c r="Y22" s="19">
        <v>351</v>
      </c>
      <c r="AA22" s="15" t="s">
        <v>35</v>
      </c>
    </row>
    <row r="23" spans="1:27" hidden="1" x14ac:dyDescent="0.35">
      <c r="A23" s="7" t="s">
        <v>36</v>
      </c>
      <c r="B23" s="3"/>
      <c r="C23" s="3">
        <v>4</v>
      </c>
      <c r="D23" s="12">
        <v>5</v>
      </c>
      <c r="E23" s="12">
        <v>20</v>
      </c>
      <c r="F23" s="3"/>
      <c r="G23" s="3">
        <v>4</v>
      </c>
      <c r="H23" s="3">
        <v>4</v>
      </c>
      <c r="I23" s="12">
        <v>5</v>
      </c>
      <c r="J23" s="12">
        <v>5</v>
      </c>
      <c r="K23" s="12">
        <f t="shared" ref="K23:K29" si="10">+G23*I23</f>
        <v>20</v>
      </c>
      <c r="L23" s="12">
        <f t="shared" si="1"/>
        <v>20</v>
      </c>
      <c r="M23" s="3">
        <v>0</v>
      </c>
      <c r="N23" s="12">
        <v>0</v>
      </c>
      <c r="O23" s="12">
        <v>0</v>
      </c>
      <c r="P23" s="12">
        <f t="shared" si="4"/>
        <v>0</v>
      </c>
      <c r="Q23" s="12">
        <f t="shared" ref="Q23:Q31" si="11">M23*O23</f>
        <v>0</v>
      </c>
      <c r="R23" s="3"/>
      <c r="S23" s="26">
        <v>3175</v>
      </c>
      <c r="T23" s="12">
        <v>0</v>
      </c>
      <c r="U23" s="12">
        <v>0</v>
      </c>
      <c r="V23" s="12">
        <f t="shared" si="8"/>
        <v>0</v>
      </c>
      <c r="W23" s="12">
        <f t="shared" ref="W23:W25" si="12">R23*U23</f>
        <v>0</v>
      </c>
      <c r="X23" s="19">
        <f t="shared" si="3"/>
        <v>0</v>
      </c>
      <c r="Y23" s="19">
        <f t="shared" si="3"/>
        <v>0</v>
      </c>
    </row>
    <row r="24" spans="1:27" hidden="1" x14ac:dyDescent="0.35">
      <c r="A24" s="7" t="s">
        <v>37</v>
      </c>
      <c r="B24" s="3"/>
      <c r="C24" s="3">
        <v>75</v>
      </c>
      <c r="D24" s="12">
        <v>20</v>
      </c>
      <c r="E24" s="12">
        <v>1500</v>
      </c>
      <c r="F24" s="3"/>
      <c r="G24" s="3">
        <v>50</v>
      </c>
      <c r="H24" s="3">
        <v>50</v>
      </c>
      <c r="I24" s="12">
        <v>30</v>
      </c>
      <c r="J24" s="12">
        <v>30</v>
      </c>
      <c r="K24" s="12">
        <f t="shared" si="10"/>
        <v>1500</v>
      </c>
      <c r="L24" s="12">
        <f t="shared" si="1"/>
        <v>1500</v>
      </c>
      <c r="M24" s="3">
        <v>0</v>
      </c>
      <c r="N24" s="12">
        <v>0</v>
      </c>
      <c r="O24" s="12">
        <v>0</v>
      </c>
      <c r="P24" s="12">
        <f t="shared" si="4"/>
        <v>0</v>
      </c>
      <c r="Q24" s="12">
        <f t="shared" si="11"/>
        <v>0</v>
      </c>
      <c r="R24" s="3"/>
      <c r="S24" s="26">
        <v>3175</v>
      </c>
      <c r="T24" s="12">
        <v>0</v>
      </c>
      <c r="U24" s="12">
        <v>0</v>
      </c>
      <c r="V24" s="12">
        <f t="shared" si="8"/>
        <v>0</v>
      </c>
      <c r="W24" s="12">
        <f t="shared" si="12"/>
        <v>0</v>
      </c>
      <c r="X24" s="19">
        <f t="shared" si="3"/>
        <v>0</v>
      </c>
      <c r="Y24" s="19">
        <f t="shared" si="3"/>
        <v>0</v>
      </c>
    </row>
    <row r="25" spans="1:27" hidden="1" x14ac:dyDescent="0.35">
      <c r="A25" s="7" t="s">
        <v>38</v>
      </c>
      <c r="B25" s="3"/>
      <c r="C25" s="3">
        <v>0</v>
      </c>
      <c r="D25" s="12"/>
      <c r="E25" s="12">
        <f t="shared" si="0"/>
        <v>0</v>
      </c>
      <c r="F25" s="3"/>
      <c r="G25" s="3"/>
      <c r="H25" s="3"/>
      <c r="I25" s="12"/>
      <c r="J25" s="12"/>
      <c r="K25" s="12">
        <f t="shared" si="10"/>
        <v>0</v>
      </c>
      <c r="L25" s="12">
        <f t="shared" si="1"/>
        <v>0</v>
      </c>
      <c r="M25" s="3"/>
      <c r="N25" s="12"/>
      <c r="O25" s="12"/>
      <c r="P25" s="12">
        <f>+L25*N25</f>
        <v>0</v>
      </c>
      <c r="Q25" s="12">
        <f t="shared" si="11"/>
        <v>0</v>
      </c>
      <c r="R25" s="3"/>
      <c r="S25" s="26">
        <v>3175</v>
      </c>
      <c r="T25" s="12"/>
      <c r="U25" s="12"/>
      <c r="V25" s="12">
        <f t="shared" ref="V25" si="13">+Q25*T25</f>
        <v>0</v>
      </c>
      <c r="W25" s="12">
        <f t="shared" si="12"/>
        <v>0</v>
      </c>
      <c r="X25" s="19">
        <f t="shared" si="3"/>
        <v>0</v>
      </c>
      <c r="Y25" s="19">
        <f t="shared" si="3"/>
        <v>0</v>
      </c>
    </row>
    <row r="26" spans="1:27" x14ac:dyDescent="0.35">
      <c r="A26" s="7" t="s">
        <v>39</v>
      </c>
      <c r="B26" s="3"/>
      <c r="C26" s="3"/>
      <c r="D26" s="12"/>
      <c r="E26" s="12">
        <v>4000</v>
      </c>
      <c r="F26" s="3"/>
      <c r="G26" s="3"/>
      <c r="H26" s="3"/>
      <c r="I26" s="12"/>
      <c r="J26" s="12"/>
      <c r="K26" s="12">
        <f t="shared" si="10"/>
        <v>0</v>
      </c>
      <c r="L26" s="12">
        <f t="shared" si="1"/>
        <v>0</v>
      </c>
      <c r="M26" s="3"/>
      <c r="N26" s="12"/>
      <c r="O26" s="12"/>
      <c r="P26" s="12">
        <f>+L26*N26</f>
        <v>0</v>
      </c>
      <c r="Q26" s="12">
        <f t="shared" si="11"/>
        <v>0</v>
      </c>
      <c r="R26" s="3"/>
      <c r="S26" s="26">
        <v>3175</v>
      </c>
      <c r="T26" s="12"/>
      <c r="U26" s="12">
        <v>2000</v>
      </c>
      <c r="V26" s="12">
        <v>2000</v>
      </c>
      <c r="W26" s="12">
        <v>2000</v>
      </c>
      <c r="X26" s="19">
        <f>S26</f>
        <v>3175</v>
      </c>
      <c r="Y26" s="19">
        <v>4000</v>
      </c>
    </row>
    <row r="27" spans="1:27" x14ac:dyDescent="0.35">
      <c r="A27" s="7" t="s">
        <v>40</v>
      </c>
      <c r="B27" s="3"/>
      <c r="C27" s="3"/>
      <c r="D27" s="12"/>
      <c r="E27" s="12">
        <f t="shared" si="0"/>
        <v>0</v>
      </c>
      <c r="F27" s="3"/>
      <c r="G27" s="3"/>
      <c r="H27" s="3"/>
      <c r="I27" s="12"/>
      <c r="J27" s="12"/>
      <c r="K27" s="12">
        <f t="shared" si="10"/>
        <v>0</v>
      </c>
      <c r="L27" s="12">
        <f t="shared" si="1"/>
        <v>0</v>
      </c>
      <c r="M27" s="3"/>
      <c r="N27" s="12">
        <v>4000</v>
      </c>
      <c r="O27" s="12">
        <v>4000</v>
      </c>
      <c r="P27" s="12">
        <v>4000</v>
      </c>
      <c r="Q27" s="12">
        <v>4000</v>
      </c>
      <c r="R27" s="3"/>
      <c r="S27" s="18"/>
      <c r="T27" s="12">
        <v>0</v>
      </c>
      <c r="U27" s="12">
        <v>2000</v>
      </c>
      <c r="V27" s="12">
        <v>2000</v>
      </c>
      <c r="W27" s="12">
        <v>4000</v>
      </c>
      <c r="X27" s="19">
        <f t="shared" si="3"/>
        <v>0</v>
      </c>
      <c r="Y27" s="19">
        <v>0</v>
      </c>
    </row>
    <row r="28" spans="1:27" x14ac:dyDescent="0.35">
      <c r="A28" s="7" t="s">
        <v>41</v>
      </c>
      <c r="B28" s="3"/>
      <c r="C28" s="3">
        <v>1</v>
      </c>
      <c r="D28" s="12">
        <v>50</v>
      </c>
      <c r="E28" s="12">
        <f t="shared" si="0"/>
        <v>50</v>
      </c>
      <c r="F28" s="3"/>
      <c r="G28" s="3">
        <v>1</v>
      </c>
      <c r="H28" s="3">
        <v>1</v>
      </c>
      <c r="I28" s="12">
        <v>50</v>
      </c>
      <c r="J28" s="12">
        <v>50</v>
      </c>
      <c r="K28" s="12">
        <f t="shared" si="10"/>
        <v>50</v>
      </c>
      <c r="L28" s="12">
        <f t="shared" si="1"/>
        <v>50</v>
      </c>
      <c r="M28" s="3">
        <v>1</v>
      </c>
      <c r="N28" s="12">
        <v>50</v>
      </c>
      <c r="O28" s="12">
        <v>50</v>
      </c>
      <c r="P28" s="12">
        <f>N28*M28</f>
        <v>50</v>
      </c>
      <c r="Q28" s="12">
        <f t="shared" si="11"/>
        <v>50</v>
      </c>
      <c r="R28" s="3"/>
      <c r="S28" s="18"/>
      <c r="T28" s="12">
        <v>50</v>
      </c>
      <c r="U28" s="12">
        <v>50</v>
      </c>
      <c r="V28" s="12">
        <v>50</v>
      </c>
      <c r="W28" s="12">
        <v>50</v>
      </c>
      <c r="X28" s="19">
        <f t="shared" si="3"/>
        <v>0</v>
      </c>
      <c r="Y28" s="19">
        <v>50</v>
      </c>
    </row>
    <row r="29" spans="1:27" x14ac:dyDescent="0.35">
      <c r="A29" s="7" t="s">
        <v>42</v>
      </c>
      <c r="B29" s="3"/>
      <c r="C29" s="3"/>
      <c r="D29" s="12"/>
      <c r="E29" s="12">
        <v>60</v>
      </c>
      <c r="F29" s="3"/>
      <c r="G29" s="3"/>
      <c r="H29" s="3"/>
      <c r="I29" s="12"/>
      <c r="J29" s="12"/>
      <c r="K29" s="12">
        <f t="shared" si="10"/>
        <v>0</v>
      </c>
      <c r="L29" s="12">
        <f t="shared" si="1"/>
        <v>0</v>
      </c>
      <c r="M29" s="3"/>
      <c r="N29" s="12"/>
      <c r="O29" s="12"/>
      <c r="P29" s="12">
        <f>+L29*N29</f>
        <v>0</v>
      </c>
      <c r="Q29" s="12">
        <f t="shared" si="11"/>
        <v>0</v>
      </c>
      <c r="R29" s="3"/>
      <c r="S29" s="18"/>
      <c r="T29" s="12"/>
      <c r="U29" s="12"/>
      <c r="V29" s="12">
        <f t="shared" ref="V29" si="14">+Q29*T29</f>
        <v>0</v>
      </c>
      <c r="W29" s="12">
        <f t="shared" ref="W29:W31" si="15">R29*U29</f>
        <v>0</v>
      </c>
      <c r="X29" s="19">
        <f t="shared" si="3"/>
        <v>0</v>
      </c>
      <c r="Y29" s="19">
        <v>60</v>
      </c>
    </row>
    <row r="30" spans="1:27" x14ac:dyDescent="0.35">
      <c r="A30" s="7" t="s">
        <v>43</v>
      </c>
      <c r="B30" s="3"/>
      <c r="C30" s="3"/>
      <c r="D30" s="12">
        <v>0</v>
      </c>
      <c r="E30" s="12">
        <v>500</v>
      </c>
      <c r="F30" s="3"/>
      <c r="G30" s="3">
        <v>50</v>
      </c>
      <c r="H30" s="3">
        <v>50</v>
      </c>
      <c r="I30" s="12">
        <v>10</v>
      </c>
      <c r="J30" s="12">
        <v>10</v>
      </c>
      <c r="K30" s="12">
        <f>G30*I30</f>
        <v>500</v>
      </c>
      <c r="L30" s="12">
        <f t="shared" si="1"/>
        <v>500</v>
      </c>
      <c r="M30" s="3">
        <v>50</v>
      </c>
      <c r="N30" s="12">
        <v>10</v>
      </c>
      <c r="O30" s="12">
        <v>10</v>
      </c>
      <c r="P30" s="12">
        <f>N30*M30</f>
        <v>500</v>
      </c>
      <c r="Q30" s="12">
        <f t="shared" si="11"/>
        <v>500</v>
      </c>
      <c r="R30" s="3">
        <v>50</v>
      </c>
      <c r="S30" s="18">
        <v>102</v>
      </c>
      <c r="T30" s="12">
        <v>10</v>
      </c>
      <c r="U30" s="12">
        <v>10</v>
      </c>
      <c r="V30" s="12">
        <f t="shared" ref="V30" si="16">T30*R30</f>
        <v>500</v>
      </c>
      <c r="W30" s="12">
        <f t="shared" si="15"/>
        <v>500</v>
      </c>
      <c r="X30" s="19">
        <f t="shared" si="3"/>
        <v>1020</v>
      </c>
      <c r="Y30" s="19">
        <v>500</v>
      </c>
    </row>
    <row r="31" spans="1:27" x14ac:dyDescent="0.35">
      <c r="A31" s="7" t="s">
        <v>44</v>
      </c>
      <c r="B31" s="3"/>
      <c r="C31" s="3"/>
      <c r="D31" s="12"/>
      <c r="E31" s="12">
        <v>500</v>
      </c>
      <c r="F31" s="3"/>
      <c r="G31" s="3"/>
      <c r="H31" s="3"/>
      <c r="I31" s="12"/>
      <c r="J31" s="12"/>
      <c r="K31" s="12">
        <f>+G31*I31</f>
        <v>0</v>
      </c>
      <c r="L31" s="12">
        <f t="shared" si="1"/>
        <v>0</v>
      </c>
      <c r="M31" s="3"/>
      <c r="N31" s="12"/>
      <c r="O31" s="12"/>
      <c r="P31" s="12">
        <f>+L31*N31</f>
        <v>0</v>
      </c>
      <c r="Q31" s="12">
        <f t="shared" si="11"/>
        <v>0</v>
      </c>
      <c r="R31" s="3"/>
      <c r="S31" s="26">
        <v>405</v>
      </c>
      <c r="T31" s="12">
        <v>200</v>
      </c>
      <c r="U31" s="12"/>
      <c r="V31" s="12">
        <f t="shared" ref="V31" si="17">+Q31*T31</f>
        <v>0</v>
      </c>
      <c r="W31" s="12">
        <f t="shared" si="15"/>
        <v>0</v>
      </c>
      <c r="X31" s="19">
        <f>S31</f>
        <v>405</v>
      </c>
      <c r="Y31" s="19">
        <v>500</v>
      </c>
    </row>
    <row r="32" spans="1:27" x14ac:dyDescent="0.35">
      <c r="A32" s="6" t="s">
        <v>45</v>
      </c>
      <c r="B32" s="3"/>
      <c r="C32" s="5"/>
      <c r="D32" s="12"/>
      <c r="E32" s="13">
        <f>SUM(E7:E31)</f>
        <v>40261</v>
      </c>
      <c r="F32" s="3"/>
      <c r="G32" s="5"/>
      <c r="H32" s="5"/>
      <c r="I32" s="12">
        <f>SUM(I7:I31)</f>
        <v>33845</v>
      </c>
      <c r="J32" s="12">
        <f>SUM(J7:J31)</f>
        <v>33845</v>
      </c>
      <c r="K32" s="13">
        <f>SUM(K7:K31)</f>
        <v>35701</v>
      </c>
      <c r="L32" s="13">
        <f>SUM(L7:L31)</f>
        <v>35701</v>
      </c>
      <c r="M32" s="5"/>
      <c r="N32" s="12">
        <f>SUM(N7:N31)</f>
        <v>33910</v>
      </c>
      <c r="O32" s="12">
        <f>SUM(O7:O31)</f>
        <v>33910</v>
      </c>
      <c r="P32" s="13">
        <f>SUM(P7:P31)</f>
        <v>55550</v>
      </c>
      <c r="Q32" s="13">
        <f>SUM(Q7:Q31)</f>
        <v>55550</v>
      </c>
      <c r="R32" s="5"/>
      <c r="S32" s="17"/>
      <c r="T32" s="12">
        <f>SUM(T7:T31)</f>
        <v>27910</v>
      </c>
      <c r="U32" s="12">
        <f>SUM(U7:U31)</f>
        <v>31710</v>
      </c>
      <c r="V32" s="13">
        <f>SUM(V7:V31)</f>
        <v>46800</v>
      </c>
      <c r="W32" s="13">
        <f>SUM(W7:W31)</f>
        <v>49150</v>
      </c>
      <c r="X32" s="22">
        <f>SUM(X7:X31)</f>
        <v>34833</v>
      </c>
      <c r="Y32" s="22">
        <v>38461</v>
      </c>
    </row>
    <row r="33" spans="1:26" x14ac:dyDescent="0.35">
      <c r="A33" s="7" t="s">
        <v>46</v>
      </c>
      <c r="B33" s="3"/>
      <c r="C33" s="3"/>
      <c r="D33" s="11"/>
      <c r="E33" s="11">
        <v>315</v>
      </c>
      <c r="F33" s="3"/>
      <c r="G33" s="3"/>
      <c r="H33" s="3"/>
      <c r="I33" s="11"/>
      <c r="J33" s="11"/>
      <c r="K33" s="11"/>
      <c r="L33" s="11"/>
      <c r="M33" s="3"/>
      <c r="N33" s="11"/>
      <c r="O33" s="11"/>
      <c r="P33" s="11"/>
      <c r="Q33" s="11"/>
      <c r="R33" s="3"/>
      <c r="S33" s="18"/>
      <c r="T33" s="11">
        <v>-325</v>
      </c>
      <c r="U33" s="11">
        <v>-325</v>
      </c>
      <c r="V33" s="11"/>
      <c r="W33" s="11"/>
      <c r="X33" s="20"/>
      <c r="Y33" s="20"/>
    </row>
    <row r="34" spans="1:26" x14ac:dyDescent="0.35">
      <c r="A34" s="6" t="s">
        <v>47</v>
      </c>
      <c r="B34" s="3"/>
      <c r="C34" s="3"/>
      <c r="D34" s="11"/>
      <c r="E34" s="11">
        <f>E32-E33</f>
        <v>39946</v>
      </c>
      <c r="F34" s="3"/>
      <c r="G34" s="3"/>
      <c r="H34" s="3"/>
      <c r="I34" s="11"/>
      <c r="J34" s="11"/>
      <c r="K34" s="11"/>
      <c r="L34" s="11"/>
      <c r="M34" s="3"/>
      <c r="N34" s="11"/>
      <c r="O34" s="11"/>
      <c r="P34" s="11"/>
      <c r="Q34" s="11"/>
      <c r="R34" s="3"/>
      <c r="S34" s="18"/>
      <c r="T34" s="11"/>
      <c r="U34" s="11"/>
      <c r="V34" s="11"/>
      <c r="W34" s="11"/>
      <c r="X34" s="20"/>
      <c r="Y34" s="20"/>
    </row>
    <row r="35" spans="1:26" x14ac:dyDescent="0.35">
      <c r="A35" s="7"/>
      <c r="B35" s="3"/>
      <c r="C35" s="3"/>
      <c r="D35" s="11"/>
      <c r="E35" s="11"/>
      <c r="F35" s="3"/>
      <c r="G35" s="3"/>
      <c r="H35" s="3"/>
      <c r="I35" s="11"/>
      <c r="J35" s="11"/>
      <c r="K35" s="11"/>
      <c r="L35" s="11"/>
      <c r="M35" s="3"/>
      <c r="N35" s="11"/>
      <c r="O35" s="11"/>
      <c r="P35" s="11"/>
      <c r="Q35" s="11"/>
      <c r="R35" s="3"/>
      <c r="S35" s="18"/>
      <c r="T35" s="11"/>
      <c r="U35" s="11"/>
      <c r="V35" s="11"/>
      <c r="W35" s="11"/>
      <c r="X35" s="20"/>
      <c r="Y35" s="20"/>
    </row>
    <row r="36" spans="1:26" x14ac:dyDescent="0.35">
      <c r="A36" s="6" t="s">
        <v>48</v>
      </c>
      <c r="B36" s="3"/>
      <c r="C36" s="5" t="s">
        <v>49</v>
      </c>
      <c r="D36" s="14" t="s">
        <v>7</v>
      </c>
      <c r="E36" s="14" t="s">
        <v>50</v>
      </c>
      <c r="F36" s="3"/>
      <c r="G36" s="5" t="s">
        <v>9</v>
      </c>
      <c r="H36" s="5"/>
      <c r="I36" s="14" t="s">
        <v>7</v>
      </c>
      <c r="J36" s="14"/>
      <c r="K36" s="14" t="s">
        <v>50</v>
      </c>
      <c r="L36" s="14" t="s">
        <v>50</v>
      </c>
      <c r="M36" s="5"/>
      <c r="N36" s="14" t="s">
        <v>7</v>
      </c>
      <c r="O36" s="14"/>
      <c r="P36" s="14" t="s">
        <v>50</v>
      </c>
      <c r="Q36" s="14" t="s">
        <v>50</v>
      </c>
      <c r="R36" s="5"/>
      <c r="S36" s="17" t="s">
        <v>11</v>
      </c>
      <c r="T36" s="14" t="s">
        <v>7</v>
      </c>
      <c r="U36" s="14" t="s">
        <v>7</v>
      </c>
      <c r="V36" s="14" t="s">
        <v>50</v>
      </c>
      <c r="W36" s="14" t="s">
        <v>50</v>
      </c>
      <c r="X36" s="21" t="s">
        <v>11</v>
      </c>
      <c r="Y36" s="21" t="s">
        <v>12</v>
      </c>
    </row>
    <row r="37" spans="1:26" x14ac:dyDescent="0.35">
      <c r="A37" s="7" t="s">
        <v>51</v>
      </c>
      <c r="B37" s="3"/>
      <c r="C37" s="3">
        <v>72</v>
      </c>
      <c r="D37" s="12">
        <v>104</v>
      </c>
      <c r="E37" s="12">
        <f t="shared" ref="E37:E46" si="18">+C37*D37</f>
        <v>7488</v>
      </c>
      <c r="F37" s="3"/>
      <c r="G37" s="3">
        <v>72</v>
      </c>
      <c r="H37" s="3">
        <v>72</v>
      </c>
      <c r="I37" s="12">
        <v>75</v>
      </c>
      <c r="J37" s="12">
        <v>75</v>
      </c>
      <c r="K37" s="12">
        <f>G37*I37</f>
        <v>5400</v>
      </c>
      <c r="L37" s="12">
        <f>H37*J37</f>
        <v>5400</v>
      </c>
      <c r="M37" s="3">
        <v>100</v>
      </c>
      <c r="N37" s="12">
        <v>75</v>
      </c>
      <c r="O37" s="12">
        <v>75</v>
      </c>
      <c r="P37" s="12">
        <f>N37*M37</f>
        <v>7500</v>
      </c>
      <c r="Q37" s="12">
        <f>M37*O37</f>
        <v>7500</v>
      </c>
      <c r="R37" s="3">
        <v>72</v>
      </c>
      <c r="S37" s="18">
        <v>86</v>
      </c>
      <c r="T37" s="12">
        <v>75</v>
      </c>
      <c r="U37" s="12">
        <v>75</v>
      </c>
      <c r="V37" s="12">
        <f t="shared" ref="V37:V47" si="19">T37*R37</f>
        <v>5400</v>
      </c>
      <c r="W37" s="12">
        <f t="shared" ref="W37:X47" si="20">R37*U37</f>
        <v>5400</v>
      </c>
      <c r="X37" s="19">
        <f>S37*T37</f>
        <v>6450</v>
      </c>
      <c r="Y37" s="19">
        <v>7488</v>
      </c>
    </row>
    <row r="38" spans="1:26" x14ac:dyDescent="0.35">
      <c r="A38" s="7" t="s">
        <v>52</v>
      </c>
      <c r="B38" s="3"/>
      <c r="C38" s="3">
        <v>0</v>
      </c>
      <c r="D38" s="12">
        <v>0</v>
      </c>
      <c r="E38" s="12">
        <f t="shared" si="18"/>
        <v>0</v>
      </c>
      <c r="F38" s="3"/>
      <c r="G38" s="3"/>
      <c r="H38" s="3"/>
      <c r="I38" s="12">
        <v>0</v>
      </c>
      <c r="J38" s="12"/>
      <c r="K38" s="12">
        <f>+G38*I38</f>
        <v>0</v>
      </c>
      <c r="L38" s="12">
        <f t="shared" ref="L38" si="21">+I38*J38</f>
        <v>0</v>
      </c>
      <c r="M38" s="3"/>
      <c r="N38" s="12">
        <v>0</v>
      </c>
      <c r="O38" s="12"/>
      <c r="P38" s="12">
        <f>+L38*N38</f>
        <v>0</v>
      </c>
      <c r="Q38" s="12">
        <f t="shared" ref="Q38" si="22">+N38*O38</f>
        <v>0</v>
      </c>
      <c r="R38" s="3"/>
      <c r="S38" s="18"/>
      <c r="T38" s="12">
        <v>0</v>
      </c>
      <c r="U38" s="12"/>
      <c r="V38" s="12">
        <f t="shared" si="19"/>
        <v>0</v>
      </c>
      <c r="W38" s="12">
        <f t="shared" si="20"/>
        <v>0</v>
      </c>
      <c r="X38" s="19">
        <f t="shared" si="20"/>
        <v>0</v>
      </c>
      <c r="Y38" s="19">
        <v>0</v>
      </c>
    </row>
    <row r="39" spans="1:26" x14ac:dyDescent="0.35">
      <c r="A39" s="7" t="s">
        <v>53</v>
      </c>
      <c r="B39" s="3"/>
      <c r="C39" s="3">
        <v>0</v>
      </c>
      <c r="D39" s="12">
        <v>0</v>
      </c>
      <c r="E39" s="12">
        <v>0</v>
      </c>
      <c r="F39" s="3"/>
      <c r="G39" s="3"/>
      <c r="H39" s="3"/>
      <c r="I39" s="12">
        <v>0</v>
      </c>
      <c r="J39" s="12"/>
      <c r="K39" s="12">
        <v>0</v>
      </c>
      <c r="L39" s="12">
        <v>1</v>
      </c>
      <c r="M39" s="3"/>
      <c r="N39" s="12">
        <v>0</v>
      </c>
      <c r="O39" s="12">
        <v>0</v>
      </c>
      <c r="P39" s="12">
        <v>0</v>
      </c>
      <c r="Q39" s="12">
        <v>0</v>
      </c>
      <c r="R39" s="3"/>
      <c r="S39" s="18"/>
      <c r="T39" s="12">
        <v>0</v>
      </c>
      <c r="U39" s="12">
        <v>0</v>
      </c>
      <c r="V39" s="12">
        <f t="shared" si="19"/>
        <v>0</v>
      </c>
      <c r="W39" s="12">
        <f t="shared" si="20"/>
        <v>0</v>
      </c>
      <c r="X39" s="19">
        <f t="shared" si="20"/>
        <v>0</v>
      </c>
      <c r="Y39" s="19">
        <v>0</v>
      </c>
    </row>
    <row r="40" spans="1:26" x14ac:dyDescent="0.35">
      <c r="A40" s="7" t="s">
        <v>54</v>
      </c>
      <c r="B40" s="3"/>
      <c r="C40" s="3">
        <v>18</v>
      </c>
      <c r="D40" s="12">
        <v>12</v>
      </c>
      <c r="E40" s="12">
        <f t="shared" si="18"/>
        <v>216</v>
      </c>
      <c r="F40" s="3"/>
      <c r="G40" s="3">
        <v>18</v>
      </c>
      <c r="H40" s="3">
        <v>18</v>
      </c>
      <c r="I40" s="12">
        <v>11</v>
      </c>
      <c r="J40" s="12">
        <v>12</v>
      </c>
      <c r="K40" s="12">
        <f>+G40*I40</f>
        <v>198</v>
      </c>
      <c r="L40" s="12">
        <f>H40*J40</f>
        <v>216</v>
      </c>
      <c r="M40" s="3">
        <v>20</v>
      </c>
      <c r="N40" s="12">
        <v>11</v>
      </c>
      <c r="O40" s="12">
        <v>12</v>
      </c>
      <c r="P40" s="12">
        <f>N40*M40</f>
        <v>220</v>
      </c>
      <c r="Q40" s="12">
        <f>O40*M40</f>
        <v>240</v>
      </c>
      <c r="R40" s="3">
        <v>20</v>
      </c>
      <c r="S40" s="18">
        <v>18</v>
      </c>
      <c r="T40" s="12">
        <v>11</v>
      </c>
      <c r="U40" s="12">
        <v>12</v>
      </c>
      <c r="V40" s="12">
        <f t="shared" si="19"/>
        <v>220</v>
      </c>
      <c r="W40" s="12">
        <f t="shared" si="20"/>
        <v>240</v>
      </c>
      <c r="X40" s="19">
        <f>S40*U40</f>
        <v>216</v>
      </c>
      <c r="Y40" s="19">
        <v>216</v>
      </c>
    </row>
    <row r="41" spans="1:26" x14ac:dyDescent="0.35">
      <c r="A41" s="7" t="s">
        <v>55</v>
      </c>
      <c r="B41" s="3"/>
      <c r="C41" s="3">
        <v>72</v>
      </c>
      <c r="D41" s="12">
        <v>12</v>
      </c>
      <c r="E41" s="12">
        <f t="shared" si="18"/>
        <v>864</v>
      </c>
      <c r="F41" s="3"/>
      <c r="G41" s="3">
        <v>72</v>
      </c>
      <c r="H41" s="3">
        <v>72</v>
      </c>
      <c r="I41" s="12">
        <v>11</v>
      </c>
      <c r="J41" s="12">
        <v>12</v>
      </c>
      <c r="K41" s="12">
        <f>+G41*I41</f>
        <v>792</v>
      </c>
      <c r="L41" s="12">
        <f t="shared" ref="L41:L47" si="23">H41*J41</f>
        <v>864</v>
      </c>
      <c r="M41" s="3">
        <v>100</v>
      </c>
      <c r="N41" s="12">
        <v>11</v>
      </c>
      <c r="O41" s="12">
        <v>12</v>
      </c>
      <c r="P41" s="12">
        <f>N41*M41</f>
        <v>1100</v>
      </c>
      <c r="Q41" s="12">
        <f t="shared" ref="Q41:Q47" si="24">M41*O41</f>
        <v>1200</v>
      </c>
      <c r="R41" s="3">
        <v>72</v>
      </c>
      <c r="S41" s="18">
        <v>86</v>
      </c>
      <c r="T41" s="12">
        <v>11</v>
      </c>
      <c r="U41" s="12">
        <v>12</v>
      </c>
      <c r="V41" s="12">
        <f t="shared" si="19"/>
        <v>792</v>
      </c>
      <c r="W41" s="12">
        <f t="shared" si="20"/>
        <v>864</v>
      </c>
      <c r="X41" s="19">
        <f>S41*U41</f>
        <v>1032</v>
      </c>
      <c r="Y41" s="19">
        <v>864</v>
      </c>
    </row>
    <row r="42" spans="1:26" x14ac:dyDescent="0.35">
      <c r="A42" s="7" t="s">
        <v>56</v>
      </c>
      <c r="B42" s="3"/>
      <c r="C42" s="3">
        <v>72</v>
      </c>
      <c r="D42" s="12">
        <v>33.58</v>
      </c>
      <c r="E42" s="11">
        <f>C42*D42</f>
        <v>2417.7599999999998</v>
      </c>
      <c r="F42" s="3"/>
      <c r="G42" s="3">
        <v>72</v>
      </c>
      <c r="H42" s="3">
        <v>72</v>
      </c>
      <c r="I42" s="12">
        <v>35</v>
      </c>
      <c r="J42" s="12">
        <v>37</v>
      </c>
      <c r="K42" s="11">
        <f>G42*I42</f>
        <v>2520</v>
      </c>
      <c r="L42" s="12">
        <f t="shared" si="23"/>
        <v>2664</v>
      </c>
      <c r="M42" s="3">
        <v>100</v>
      </c>
      <c r="N42" s="12">
        <v>35</v>
      </c>
      <c r="O42" s="12">
        <v>37</v>
      </c>
      <c r="P42" s="11">
        <f>N42*M42</f>
        <v>3500</v>
      </c>
      <c r="Q42" s="12">
        <f>O42*M42</f>
        <v>3700</v>
      </c>
      <c r="R42" s="3">
        <v>72</v>
      </c>
      <c r="S42" s="18">
        <v>86</v>
      </c>
      <c r="T42" s="12">
        <v>35</v>
      </c>
      <c r="U42" s="12">
        <v>37</v>
      </c>
      <c r="V42" s="12">
        <f t="shared" si="19"/>
        <v>2520</v>
      </c>
      <c r="W42" s="12">
        <f t="shared" si="20"/>
        <v>2664</v>
      </c>
      <c r="X42" s="19">
        <f>S42*T42</f>
        <v>3010</v>
      </c>
      <c r="Y42" s="19">
        <v>2417.7600000000002</v>
      </c>
    </row>
    <row r="43" spans="1:26" x14ac:dyDescent="0.35">
      <c r="A43" s="7" t="s">
        <v>57</v>
      </c>
      <c r="B43" s="3"/>
      <c r="C43" s="3">
        <v>3</v>
      </c>
      <c r="D43" s="12">
        <v>33.58</v>
      </c>
      <c r="E43" s="11">
        <f>C43*D43</f>
        <v>100.74</v>
      </c>
      <c r="F43" s="3"/>
      <c r="G43" s="3"/>
      <c r="H43" s="3"/>
      <c r="I43" s="12">
        <v>35</v>
      </c>
      <c r="J43" s="12">
        <v>37</v>
      </c>
      <c r="K43" s="11">
        <v>0</v>
      </c>
      <c r="L43" s="12">
        <f t="shared" si="23"/>
        <v>0</v>
      </c>
      <c r="M43" s="3">
        <v>3</v>
      </c>
      <c r="N43" s="12">
        <v>35</v>
      </c>
      <c r="O43" s="12">
        <v>37</v>
      </c>
      <c r="P43" s="11">
        <f>N43*M43</f>
        <v>105</v>
      </c>
      <c r="Q43" s="12">
        <f>O43*M43</f>
        <v>111</v>
      </c>
      <c r="R43" s="3">
        <v>72</v>
      </c>
      <c r="S43" s="18"/>
      <c r="T43" s="12">
        <v>35</v>
      </c>
      <c r="U43" s="12">
        <v>37</v>
      </c>
      <c r="V43" s="12">
        <f t="shared" si="19"/>
        <v>2520</v>
      </c>
      <c r="W43" s="12">
        <f t="shared" si="20"/>
        <v>2664</v>
      </c>
      <c r="X43" s="19"/>
      <c r="Y43" s="19">
        <v>100.74</v>
      </c>
      <c r="Z43" s="15" t="s">
        <v>58</v>
      </c>
    </row>
    <row r="44" spans="1:26" x14ac:dyDescent="0.35">
      <c r="A44" s="7" t="s">
        <v>59</v>
      </c>
      <c r="B44" s="3"/>
      <c r="C44" s="3">
        <v>15</v>
      </c>
      <c r="D44" s="12">
        <v>33.58</v>
      </c>
      <c r="E44" s="11">
        <v>504.5</v>
      </c>
      <c r="F44" s="3"/>
      <c r="G44" s="3"/>
      <c r="H44" s="3"/>
      <c r="I44" s="12">
        <v>35</v>
      </c>
      <c r="J44" s="12">
        <v>37</v>
      </c>
      <c r="K44" s="11">
        <f>G44*I44</f>
        <v>0</v>
      </c>
      <c r="L44" s="12">
        <f t="shared" si="23"/>
        <v>0</v>
      </c>
      <c r="M44" s="3">
        <v>20</v>
      </c>
      <c r="N44" s="12">
        <v>35</v>
      </c>
      <c r="O44" s="12">
        <v>37</v>
      </c>
      <c r="P44" s="11">
        <f>N44*M44</f>
        <v>700</v>
      </c>
      <c r="Q44" s="12">
        <f t="shared" si="24"/>
        <v>740</v>
      </c>
      <c r="R44" s="3">
        <v>20</v>
      </c>
      <c r="S44" s="18">
        <v>16</v>
      </c>
      <c r="T44" s="12">
        <v>35</v>
      </c>
      <c r="U44" s="12">
        <v>37</v>
      </c>
      <c r="V44" s="12">
        <f t="shared" si="19"/>
        <v>700</v>
      </c>
      <c r="W44" s="12">
        <f t="shared" si="20"/>
        <v>740</v>
      </c>
      <c r="X44" s="19">
        <f>S44*T44</f>
        <v>560</v>
      </c>
      <c r="Y44" s="19">
        <v>504.5</v>
      </c>
    </row>
    <row r="45" spans="1:26" x14ac:dyDescent="0.35">
      <c r="A45" s="7" t="s">
        <v>60</v>
      </c>
      <c r="B45" s="3"/>
      <c r="C45" s="3">
        <v>90</v>
      </c>
      <c r="D45" s="12">
        <v>22</v>
      </c>
      <c r="E45" s="12">
        <f>C45*D45</f>
        <v>1980</v>
      </c>
      <c r="F45" s="3"/>
      <c r="G45" s="3"/>
      <c r="H45" s="3"/>
      <c r="I45" s="12">
        <v>0</v>
      </c>
      <c r="J45" s="12">
        <v>0</v>
      </c>
      <c r="K45" s="12">
        <f>G45*I45</f>
        <v>0</v>
      </c>
      <c r="L45" s="12">
        <f t="shared" si="23"/>
        <v>0</v>
      </c>
      <c r="M45" s="3"/>
      <c r="N45" s="12">
        <v>0</v>
      </c>
      <c r="O45" s="12">
        <v>0</v>
      </c>
      <c r="P45" s="12">
        <f>L45*N45</f>
        <v>0</v>
      </c>
      <c r="Q45" s="12">
        <f t="shared" si="24"/>
        <v>0</v>
      </c>
      <c r="R45" s="3"/>
      <c r="S45" s="18"/>
      <c r="T45" s="12">
        <v>0</v>
      </c>
      <c r="U45" s="12">
        <v>0</v>
      </c>
      <c r="V45" s="12">
        <f t="shared" si="19"/>
        <v>0</v>
      </c>
      <c r="W45" s="12">
        <f t="shared" si="20"/>
        <v>0</v>
      </c>
      <c r="X45" s="19">
        <f t="shared" si="20"/>
        <v>0</v>
      </c>
      <c r="Y45" s="19">
        <v>1980</v>
      </c>
    </row>
    <row r="46" spans="1:26" x14ac:dyDescent="0.35">
      <c r="A46" s="7" t="s">
        <v>61</v>
      </c>
      <c r="B46" s="3"/>
      <c r="C46" s="3">
        <v>73</v>
      </c>
      <c r="D46" s="12">
        <v>22</v>
      </c>
      <c r="E46" s="12">
        <f t="shared" si="18"/>
        <v>1606</v>
      </c>
      <c r="F46" s="3"/>
      <c r="G46" s="3"/>
      <c r="H46" s="3"/>
      <c r="I46" s="12">
        <v>0</v>
      </c>
      <c r="J46" s="12"/>
      <c r="K46" s="12">
        <f>+G46*I46</f>
        <v>0</v>
      </c>
      <c r="L46" s="12">
        <f t="shared" si="23"/>
        <v>0</v>
      </c>
      <c r="M46" s="3">
        <v>100</v>
      </c>
      <c r="N46" s="12">
        <v>22</v>
      </c>
      <c r="O46" s="12">
        <v>22</v>
      </c>
      <c r="P46" s="12">
        <f>N46*M46</f>
        <v>2200</v>
      </c>
      <c r="Q46" s="12">
        <f t="shared" si="24"/>
        <v>2200</v>
      </c>
      <c r="R46" s="3">
        <v>72</v>
      </c>
      <c r="S46" s="18">
        <v>86</v>
      </c>
      <c r="T46" s="12">
        <v>22</v>
      </c>
      <c r="U46" s="12">
        <v>25</v>
      </c>
      <c r="V46" s="12">
        <f t="shared" si="19"/>
        <v>1584</v>
      </c>
      <c r="W46" s="12">
        <f t="shared" si="20"/>
        <v>1800</v>
      </c>
      <c r="X46" s="19">
        <f>U46*S46</f>
        <v>2150</v>
      </c>
      <c r="Y46" s="19">
        <v>1606</v>
      </c>
    </row>
    <row r="47" spans="1:26" x14ac:dyDescent="0.35">
      <c r="A47" s="7" t="s">
        <v>62</v>
      </c>
      <c r="B47" s="3"/>
      <c r="C47" s="3">
        <v>17</v>
      </c>
      <c r="D47" s="12">
        <v>14</v>
      </c>
      <c r="E47" s="12">
        <v>214.65</v>
      </c>
      <c r="F47" s="3"/>
      <c r="G47" s="3"/>
      <c r="H47" s="3"/>
      <c r="I47" s="12">
        <v>14</v>
      </c>
      <c r="J47" s="12">
        <v>14</v>
      </c>
      <c r="K47" s="12">
        <f>+G47*I47</f>
        <v>0</v>
      </c>
      <c r="L47" s="12">
        <f t="shared" si="23"/>
        <v>0</v>
      </c>
      <c r="M47" s="3">
        <v>20</v>
      </c>
      <c r="N47" s="12">
        <v>14</v>
      </c>
      <c r="O47" s="12">
        <v>14</v>
      </c>
      <c r="P47" s="12">
        <f>N47*M47</f>
        <v>280</v>
      </c>
      <c r="Q47" s="12">
        <f t="shared" si="24"/>
        <v>280</v>
      </c>
      <c r="R47" s="3">
        <v>20</v>
      </c>
      <c r="S47" s="18">
        <v>0</v>
      </c>
      <c r="T47" s="12">
        <v>7</v>
      </c>
      <c r="U47" s="12">
        <v>4</v>
      </c>
      <c r="V47" s="12">
        <f t="shared" si="19"/>
        <v>140</v>
      </c>
      <c r="W47" s="12">
        <f t="shared" si="20"/>
        <v>80</v>
      </c>
      <c r="X47" s="19">
        <f t="shared" si="20"/>
        <v>0</v>
      </c>
      <c r="Y47" s="19">
        <v>214.65</v>
      </c>
    </row>
    <row r="48" spans="1:26" x14ac:dyDescent="0.35">
      <c r="A48" s="7" t="s">
        <v>63</v>
      </c>
      <c r="B48" s="3"/>
      <c r="C48" s="3"/>
      <c r="D48" s="12">
        <v>300</v>
      </c>
      <c r="E48" s="12">
        <v>219</v>
      </c>
      <c r="F48" s="3"/>
      <c r="G48" s="3"/>
      <c r="H48" s="3"/>
      <c r="I48" s="12">
        <v>220</v>
      </c>
      <c r="J48" s="12">
        <v>220</v>
      </c>
      <c r="K48" s="12"/>
      <c r="L48" s="12"/>
      <c r="M48" s="3"/>
      <c r="N48" s="12">
        <v>220</v>
      </c>
      <c r="O48" s="12">
        <v>220</v>
      </c>
      <c r="P48" s="12">
        <v>220</v>
      </c>
      <c r="Q48" s="12">
        <v>220</v>
      </c>
      <c r="R48" s="3"/>
      <c r="S48" s="18"/>
      <c r="T48" s="12">
        <v>220</v>
      </c>
      <c r="U48" s="12">
        <v>220</v>
      </c>
      <c r="V48" s="12">
        <v>220</v>
      </c>
      <c r="W48" s="12">
        <v>220</v>
      </c>
      <c r="X48" s="19">
        <v>220</v>
      </c>
      <c r="Y48" s="19">
        <v>219</v>
      </c>
    </row>
    <row r="49" spans="1:25" x14ac:dyDescent="0.35">
      <c r="A49" s="7" t="s">
        <v>64</v>
      </c>
      <c r="B49" s="3"/>
      <c r="C49" s="3"/>
      <c r="D49" s="12">
        <v>250</v>
      </c>
      <c r="E49" s="12">
        <v>104</v>
      </c>
      <c r="F49" s="3"/>
      <c r="G49" s="3"/>
      <c r="H49" s="3"/>
      <c r="I49" s="12">
        <v>250</v>
      </c>
      <c r="J49" s="12">
        <v>250</v>
      </c>
      <c r="K49" s="12"/>
      <c r="L49" s="12"/>
      <c r="M49" s="3"/>
      <c r="N49" s="12">
        <v>250</v>
      </c>
      <c r="O49" s="12">
        <v>250</v>
      </c>
      <c r="P49" s="12">
        <v>250</v>
      </c>
      <c r="Q49" s="12">
        <v>250</v>
      </c>
      <c r="R49" s="3"/>
      <c r="S49" s="18"/>
      <c r="T49" s="12">
        <v>250</v>
      </c>
      <c r="U49" s="12">
        <v>250</v>
      </c>
      <c r="V49" s="12">
        <v>250</v>
      </c>
      <c r="W49" s="12">
        <v>250</v>
      </c>
      <c r="X49" s="19">
        <v>0</v>
      </c>
      <c r="Y49" s="19">
        <v>104</v>
      </c>
    </row>
    <row r="50" spans="1:25" x14ac:dyDescent="0.35">
      <c r="A50" s="7" t="s">
        <v>65</v>
      </c>
      <c r="B50" s="3"/>
      <c r="C50" s="3" t="s">
        <v>66</v>
      </c>
      <c r="D50" s="12">
        <v>50</v>
      </c>
      <c r="E50" s="12"/>
      <c r="F50" s="3"/>
      <c r="G50" s="3" t="s">
        <v>66</v>
      </c>
      <c r="H50" s="3"/>
      <c r="I50" s="12" t="s">
        <v>66</v>
      </c>
      <c r="J50" s="12"/>
      <c r="K50" s="12"/>
      <c r="L50" s="12"/>
      <c r="M50" s="3"/>
      <c r="N50" s="12" t="s">
        <v>66</v>
      </c>
      <c r="O50" s="12"/>
      <c r="P50" s="12"/>
      <c r="Q50" s="12"/>
      <c r="R50" s="3">
        <v>1</v>
      </c>
      <c r="S50" s="18"/>
      <c r="T50" s="12">
        <v>50</v>
      </c>
      <c r="U50" s="12">
        <v>50</v>
      </c>
      <c r="V50" s="12"/>
      <c r="W50" s="12"/>
      <c r="X50" s="19"/>
      <c r="Y50" s="19"/>
    </row>
    <row r="51" spans="1:25" hidden="1" x14ac:dyDescent="0.35">
      <c r="A51" s="7" t="s">
        <v>67</v>
      </c>
      <c r="B51" s="3"/>
      <c r="C51" s="3"/>
      <c r="D51" s="12">
        <v>0</v>
      </c>
      <c r="E51" s="12"/>
      <c r="F51" s="3"/>
      <c r="G51" s="3"/>
      <c r="H51" s="3"/>
      <c r="I51" s="12"/>
      <c r="J51" s="12"/>
      <c r="K51" s="12"/>
      <c r="L51" s="12"/>
      <c r="M51" s="3"/>
      <c r="N51" s="12"/>
      <c r="O51" s="12"/>
      <c r="P51" s="12"/>
      <c r="Q51" s="12"/>
      <c r="R51" s="3"/>
      <c r="S51" s="18"/>
      <c r="T51" s="12"/>
      <c r="U51" s="12"/>
      <c r="V51" s="12"/>
      <c r="W51" s="12"/>
      <c r="X51" s="19"/>
      <c r="Y51" s="19"/>
    </row>
    <row r="52" spans="1:25" hidden="1" x14ac:dyDescent="0.35">
      <c r="A52" s="7" t="s">
        <v>68</v>
      </c>
      <c r="B52" s="3"/>
      <c r="C52" s="3"/>
      <c r="D52" s="12">
        <v>0</v>
      </c>
      <c r="E52" s="12"/>
      <c r="F52" s="3"/>
      <c r="G52" s="3"/>
      <c r="H52" s="3"/>
      <c r="I52" s="12"/>
      <c r="J52" s="12"/>
      <c r="K52" s="12"/>
      <c r="L52" s="12"/>
      <c r="M52" s="3"/>
      <c r="N52" s="12"/>
      <c r="O52" s="12"/>
      <c r="P52" s="12"/>
      <c r="Q52" s="12"/>
      <c r="R52" s="3"/>
      <c r="S52" s="18"/>
      <c r="T52" s="12"/>
      <c r="U52" s="12"/>
      <c r="V52" s="12"/>
      <c r="W52" s="12"/>
      <c r="X52" s="19"/>
      <c r="Y52" s="19"/>
    </row>
    <row r="53" spans="1:25" hidden="1" x14ac:dyDescent="0.35">
      <c r="A53" s="7" t="s">
        <v>69</v>
      </c>
      <c r="B53" s="3"/>
      <c r="C53" s="3"/>
      <c r="D53" s="12">
        <v>100</v>
      </c>
      <c r="E53" s="12"/>
      <c r="F53" s="3"/>
      <c r="G53" s="3"/>
      <c r="H53" s="3"/>
      <c r="I53" s="12"/>
      <c r="J53" s="12"/>
      <c r="K53" s="12"/>
      <c r="L53" s="12"/>
      <c r="M53" s="3"/>
      <c r="N53" s="12"/>
      <c r="O53" s="12"/>
      <c r="P53" s="12"/>
      <c r="Q53" s="12"/>
      <c r="R53" s="3"/>
      <c r="S53" s="18"/>
      <c r="T53" s="12"/>
      <c r="U53" s="12"/>
      <c r="V53" s="12"/>
      <c r="W53" s="12"/>
      <c r="X53" s="19"/>
      <c r="Y53" s="19"/>
    </row>
    <row r="54" spans="1:25" hidden="1" x14ac:dyDescent="0.35">
      <c r="A54" s="7" t="s">
        <v>70</v>
      </c>
      <c r="B54" s="3"/>
      <c r="C54" s="3"/>
      <c r="D54" s="12">
        <v>250</v>
      </c>
      <c r="E54" s="12"/>
      <c r="F54" s="3"/>
      <c r="G54" s="3"/>
      <c r="H54" s="3"/>
      <c r="I54" s="12"/>
      <c r="J54" s="12"/>
      <c r="K54" s="12"/>
      <c r="L54" s="12"/>
      <c r="M54" s="3"/>
      <c r="N54" s="12"/>
      <c r="O54" s="12"/>
      <c r="P54" s="12"/>
      <c r="Q54" s="12"/>
      <c r="R54" s="3"/>
      <c r="S54" s="18"/>
      <c r="T54" s="12"/>
      <c r="U54" s="12"/>
      <c r="V54" s="12"/>
      <c r="W54" s="12"/>
      <c r="X54" s="19"/>
      <c r="Y54" s="19"/>
    </row>
    <row r="55" spans="1:25" x14ac:dyDescent="0.35">
      <c r="A55" s="7" t="s">
        <v>71</v>
      </c>
      <c r="B55" s="3"/>
      <c r="C55" s="3"/>
      <c r="D55" s="12">
        <v>250</v>
      </c>
      <c r="E55" s="12"/>
      <c r="F55" s="3"/>
      <c r="G55" s="3">
        <v>1</v>
      </c>
      <c r="H55" s="3">
        <v>1</v>
      </c>
      <c r="I55" s="12">
        <v>125</v>
      </c>
      <c r="J55" s="12"/>
      <c r="K55" s="12">
        <v>125</v>
      </c>
      <c r="L55" s="12">
        <v>125</v>
      </c>
      <c r="M55" s="3"/>
      <c r="N55" s="12">
        <v>125</v>
      </c>
      <c r="O55" s="12">
        <v>125</v>
      </c>
      <c r="P55" s="12">
        <v>125</v>
      </c>
      <c r="Q55" s="12">
        <v>125</v>
      </c>
      <c r="R55" s="3"/>
      <c r="S55" s="18"/>
      <c r="T55" s="12">
        <v>125</v>
      </c>
      <c r="U55" s="12">
        <v>125</v>
      </c>
      <c r="V55" s="12">
        <v>125</v>
      </c>
      <c r="W55" s="12">
        <v>125</v>
      </c>
      <c r="X55" s="19">
        <v>125</v>
      </c>
      <c r="Y55" s="19">
        <v>0</v>
      </c>
    </row>
    <row r="56" spans="1:25" x14ac:dyDescent="0.35">
      <c r="A56" s="7" t="s">
        <v>72</v>
      </c>
      <c r="B56" s="3" t="s">
        <v>66</v>
      </c>
      <c r="C56" s="3"/>
      <c r="D56" s="12">
        <v>2919</v>
      </c>
      <c r="E56" s="12">
        <v>1277</v>
      </c>
      <c r="F56" s="3" t="s">
        <v>66</v>
      </c>
      <c r="G56" s="3">
        <v>1</v>
      </c>
      <c r="H56" s="3">
        <v>1</v>
      </c>
      <c r="I56" s="12">
        <v>1200</v>
      </c>
      <c r="J56" s="12"/>
      <c r="K56" s="12">
        <v>1200</v>
      </c>
      <c r="L56" s="12">
        <v>1200</v>
      </c>
      <c r="M56" s="3"/>
      <c r="N56" s="12">
        <v>1200</v>
      </c>
      <c r="O56" s="12">
        <v>1200</v>
      </c>
      <c r="P56" s="12">
        <v>1200</v>
      </c>
      <c r="Q56" s="12">
        <v>1200</v>
      </c>
      <c r="R56" s="3"/>
      <c r="S56" s="18"/>
      <c r="T56" s="12">
        <v>1200</v>
      </c>
      <c r="U56" s="12">
        <v>1200</v>
      </c>
      <c r="V56" s="12">
        <v>1200</v>
      </c>
      <c r="W56" s="12">
        <v>1200</v>
      </c>
      <c r="X56" s="19">
        <v>1279.8599999999999</v>
      </c>
      <c r="Y56" s="19">
        <v>1277</v>
      </c>
    </row>
    <row r="57" spans="1:25" x14ac:dyDescent="0.35">
      <c r="A57" s="7" t="s">
        <v>42</v>
      </c>
      <c r="B57" s="3"/>
      <c r="C57" s="3"/>
      <c r="D57" s="12">
        <v>300</v>
      </c>
      <c r="E57" s="12">
        <v>300</v>
      </c>
      <c r="F57" s="3"/>
      <c r="G57" s="3">
        <v>1</v>
      </c>
      <c r="H57" s="3">
        <v>1</v>
      </c>
      <c r="I57" s="12">
        <v>300</v>
      </c>
      <c r="J57" s="12"/>
      <c r="K57" s="12">
        <v>300</v>
      </c>
      <c r="L57" s="12">
        <v>300</v>
      </c>
      <c r="M57" s="3"/>
      <c r="N57" s="12">
        <v>300</v>
      </c>
      <c r="O57" s="12">
        <v>300</v>
      </c>
      <c r="P57" s="12">
        <v>300</v>
      </c>
      <c r="Q57" s="12">
        <v>300</v>
      </c>
      <c r="R57" s="3"/>
      <c r="S57" s="18"/>
      <c r="T57" s="12">
        <v>0</v>
      </c>
      <c r="U57" s="12">
        <v>0</v>
      </c>
      <c r="V57" s="12">
        <v>0</v>
      </c>
      <c r="W57" s="12">
        <v>0</v>
      </c>
      <c r="X57" s="19">
        <v>0</v>
      </c>
      <c r="Y57" s="19">
        <v>300</v>
      </c>
    </row>
    <row r="58" spans="1:25" x14ac:dyDescent="0.35">
      <c r="A58" s="7" t="s">
        <v>73</v>
      </c>
      <c r="B58" s="3"/>
      <c r="C58" s="3"/>
      <c r="D58" s="12"/>
      <c r="E58" s="12"/>
      <c r="F58" s="3"/>
      <c r="G58" s="3"/>
      <c r="H58" s="3">
        <v>1</v>
      </c>
      <c r="I58" s="12">
        <v>1000</v>
      </c>
      <c r="J58" s="12">
        <v>1000</v>
      </c>
      <c r="K58" s="12">
        <v>1000</v>
      </c>
      <c r="L58" s="12">
        <v>1000</v>
      </c>
      <c r="M58" s="3">
        <v>1</v>
      </c>
      <c r="N58" s="12">
        <v>1000</v>
      </c>
      <c r="O58" s="12">
        <v>1000</v>
      </c>
      <c r="P58" s="12">
        <v>1000</v>
      </c>
      <c r="Q58" s="12">
        <v>1000</v>
      </c>
      <c r="R58" s="3">
        <v>1</v>
      </c>
      <c r="S58" s="18"/>
      <c r="T58" s="12">
        <v>1000</v>
      </c>
      <c r="U58" s="12">
        <v>1000</v>
      </c>
      <c r="V58" s="12">
        <v>1000</v>
      </c>
      <c r="W58" s="12">
        <v>1000</v>
      </c>
      <c r="X58" s="19">
        <v>1000</v>
      </c>
      <c r="Y58" s="19">
        <v>1000</v>
      </c>
    </row>
    <row r="59" spans="1:25" x14ac:dyDescent="0.35">
      <c r="A59" s="7" t="s">
        <v>74</v>
      </c>
      <c r="B59" s="3"/>
      <c r="C59" s="3"/>
      <c r="D59" s="12">
        <v>3000</v>
      </c>
      <c r="E59" s="12"/>
      <c r="F59" s="3"/>
      <c r="G59" s="3"/>
      <c r="H59" s="3"/>
      <c r="I59" s="12"/>
      <c r="J59" s="12"/>
      <c r="K59" s="12"/>
      <c r="L59" s="12"/>
      <c r="M59" s="3"/>
      <c r="N59" s="12"/>
      <c r="O59" s="12"/>
      <c r="P59" s="12"/>
      <c r="Q59" s="12"/>
      <c r="R59" s="3">
        <v>1</v>
      </c>
      <c r="S59" s="18"/>
      <c r="T59" s="12">
        <v>3000</v>
      </c>
      <c r="U59" s="12">
        <v>3000</v>
      </c>
      <c r="V59" s="12">
        <v>3000</v>
      </c>
      <c r="W59" s="12">
        <v>3000</v>
      </c>
      <c r="X59" s="19">
        <f>S59*T59</f>
        <v>0</v>
      </c>
      <c r="Y59" s="19">
        <v>0</v>
      </c>
    </row>
    <row r="60" spans="1:25" x14ac:dyDescent="0.35">
      <c r="A60" s="6" t="s">
        <v>75</v>
      </c>
      <c r="B60" s="3"/>
      <c r="C60" s="3"/>
      <c r="D60" s="12"/>
      <c r="E60" s="13">
        <f>SUM(E37:E59)</f>
        <v>17291.650000000001</v>
      </c>
      <c r="F60" s="3"/>
      <c r="G60" s="3"/>
      <c r="H60" s="3"/>
      <c r="I60" s="12"/>
      <c r="J60" s="12"/>
      <c r="K60" s="13">
        <f>SUM(K37:K59)</f>
        <v>11535</v>
      </c>
      <c r="L60" s="13">
        <f>SUM(L37:L59)</f>
        <v>11770</v>
      </c>
      <c r="M60" s="3"/>
      <c r="N60" s="12"/>
      <c r="O60" s="12"/>
      <c r="P60" s="13">
        <f>SUM(P37:P58)</f>
        <v>18700</v>
      </c>
      <c r="Q60" s="13">
        <f>SUM(Q37:Q58)</f>
        <v>19066</v>
      </c>
      <c r="R60" s="3"/>
      <c r="S60" s="18"/>
      <c r="T60" s="12"/>
      <c r="U60" s="12"/>
      <c r="V60" s="13">
        <f>SUM(V37:V59)</f>
        <v>19671</v>
      </c>
      <c r="W60" s="13">
        <f>SUM(W37:W58)</f>
        <v>17247</v>
      </c>
      <c r="X60" s="23">
        <f>SUM(X37:X59)</f>
        <v>16042.86</v>
      </c>
      <c r="Y60" s="23">
        <f>SUM(Y37:Y59)</f>
        <v>18291.650000000001</v>
      </c>
    </row>
    <row r="61" spans="1:25" x14ac:dyDescent="0.35">
      <c r="A61" s="7"/>
      <c r="B61" s="3"/>
      <c r="C61" s="3"/>
      <c r="D61" s="12"/>
      <c r="E61" s="12"/>
      <c r="F61" s="3"/>
      <c r="G61" s="3"/>
      <c r="H61" s="3"/>
      <c r="I61" s="12"/>
      <c r="J61" s="12"/>
      <c r="K61" s="12"/>
      <c r="L61" s="12"/>
      <c r="M61" s="3"/>
      <c r="N61" s="12"/>
      <c r="O61" s="12"/>
      <c r="P61" s="12"/>
      <c r="Q61" s="12"/>
      <c r="R61" s="3"/>
      <c r="S61" s="18"/>
      <c r="T61" s="12"/>
      <c r="U61" s="12"/>
      <c r="V61" s="12"/>
      <c r="W61" s="12"/>
      <c r="X61" s="19"/>
      <c r="Y61" s="19"/>
    </row>
    <row r="62" spans="1:25" x14ac:dyDescent="0.35">
      <c r="A62" s="6" t="s">
        <v>76</v>
      </c>
      <c r="B62" s="3"/>
      <c r="C62" s="3"/>
      <c r="D62" s="12"/>
      <c r="E62" s="13">
        <f>E32-E60</f>
        <v>22969.35</v>
      </c>
      <c r="F62" s="3"/>
      <c r="G62" s="3"/>
      <c r="H62" s="3"/>
      <c r="I62" s="12"/>
      <c r="J62" s="12"/>
      <c r="K62" s="13">
        <f>K32-K60</f>
        <v>24166</v>
      </c>
      <c r="L62" s="13">
        <f>L32-L60</f>
        <v>23931</v>
      </c>
      <c r="M62" s="3"/>
      <c r="N62" s="12"/>
      <c r="O62" s="12"/>
      <c r="P62" s="13">
        <f>P32-P60</f>
        <v>36850</v>
      </c>
      <c r="Q62" s="13">
        <f>Q32-Q60</f>
        <v>36484</v>
      </c>
      <c r="R62" s="3"/>
      <c r="S62" s="18"/>
      <c r="T62" s="12"/>
      <c r="U62" s="12"/>
      <c r="V62" s="13">
        <f t="shared" ref="V62:W62" si="25">V32-V60</f>
        <v>27129</v>
      </c>
      <c r="W62" s="13">
        <f t="shared" si="25"/>
        <v>31903</v>
      </c>
      <c r="X62" s="24">
        <f t="shared" ref="X62:Y62" si="26">X32-X60</f>
        <v>18790.14</v>
      </c>
      <c r="Y62" s="24">
        <f t="shared" si="26"/>
        <v>20169.349999999999</v>
      </c>
    </row>
  </sheetData>
  <mergeCells count="2">
    <mergeCell ref="B3:E3"/>
    <mergeCell ref="F3:K3"/>
  </mergeCells>
  <pageMargins left="0.25" right="0.25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C26"/>
  <sheetViews>
    <sheetView workbookViewId="0">
      <selection activeCell="B17" sqref="B17"/>
    </sheetView>
  </sheetViews>
  <sheetFormatPr defaultRowHeight="14.5" x14ac:dyDescent="0.35"/>
  <cols>
    <col min="2" max="2" width="152" bestFit="1" customWidth="1"/>
    <col min="3" max="3" width="19.26953125" bestFit="1" customWidth="1"/>
  </cols>
  <sheetData>
    <row r="5" spans="2:3" x14ac:dyDescent="0.35">
      <c r="B5" s="10" t="s">
        <v>77</v>
      </c>
      <c r="C5" s="10" t="s">
        <v>78</v>
      </c>
    </row>
    <row r="6" spans="2:3" x14ac:dyDescent="0.35">
      <c r="B6" s="9" t="s">
        <v>79</v>
      </c>
      <c r="C6" s="9" t="s">
        <v>80</v>
      </c>
    </row>
    <row r="7" spans="2:3" x14ac:dyDescent="0.35">
      <c r="B7" s="8" t="s">
        <v>81</v>
      </c>
      <c r="C7" s="8" t="s">
        <v>82</v>
      </c>
    </row>
    <row r="8" spans="2:3" x14ac:dyDescent="0.35">
      <c r="B8" s="9" t="s">
        <v>83</v>
      </c>
      <c r="C8" s="9" t="s">
        <v>84</v>
      </c>
    </row>
    <row r="9" spans="2:3" x14ac:dyDescent="0.35">
      <c r="B9" s="8" t="s">
        <v>85</v>
      </c>
      <c r="C9" s="8" t="s">
        <v>86</v>
      </c>
    </row>
    <row r="10" spans="2:3" x14ac:dyDescent="0.35">
      <c r="B10" s="8" t="s">
        <v>87</v>
      </c>
      <c r="C10" s="8" t="s">
        <v>88</v>
      </c>
    </row>
    <row r="11" spans="2:3" x14ac:dyDescent="0.35">
      <c r="B11" s="8" t="s">
        <v>89</v>
      </c>
      <c r="C11" s="8" t="s">
        <v>85</v>
      </c>
    </row>
    <row r="12" spans="2:3" x14ac:dyDescent="0.35">
      <c r="B12" s="8" t="s">
        <v>90</v>
      </c>
      <c r="C12" s="8" t="s">
        <v>87</v>
      </c>
    </row>
    <row r="13" spans="2:3" x14ac:dyDescent="0.35">
      <c r="B13" s="8" t="s">
        <v>91</v>
      </c>
      <c r="C13" s="8"/>
    </row>
    <row r="14" spans="2:3" x14ac:dyDescent="0.35">
      <c r="B14" s="8" t="s">
        <v>92</v>
      </c>
      <c r="C14" s="8"/>
    </row>
    <row r="15" spans="2:3" x14ac:dyDescent="0.35">
      <c r="B15" s="8" t="s">
        <v>93</v>
      </c>
    </row>
    <row r="16" spans="2:3" x14ac:dyDescent="0.35">
      <c r="B16" s="8" t="s">
        <v>94</v>
      </c>
    </row>
    <row r="17" spans="2:2" x14ac:dyDescent="0.35">
      <c r="B17" s="8" t="s">
        <v>95</v>
      </c>
    </row>
    <row r="18" spans="2:2" x14ac:dyDescent="0.35">
      <c r="B18" s="8"/>
    </row>
    <row r="19" spans="2:2" x14ac:dyDescent="0.35">
      <c r="B19" s="8"/>
    </row>
    <row r="20" spans="2:2" x14ac:dyDescent="0.35">
      <c r="B20" s="8"/>
    </row>
    <row r="21" spans="2:2" x14ac:dyDescent="0.35">
      <c r="B21" s="8"/>
    </row>
    <row r="22" spans="2:2" x14ac:dyDescent="0.35">
      <c r="B22" s="8"/>
    </row>
    <row r="23" spans="2:2" x14ac:dyDescent="0.35">
      <c r="B23" s="8"/>
    </row>
    <row r="24" spans="2:2" x14ac:dyDescent="0.35">
      <c r="B24" s="8"/>
    </row>
    <row r="25" spans="2:2" x14ac:dyDescent="0.35">
      <c r="B25" s="8"/>
    </row>
    <row r="26" spans="2:2" x14ac:dyDescent="0.35">
      <c r="B26" s="8"/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B4ECC296C17F42885C864464E17A18" ma:contentTypeVersion="4" ma:contentTypeDescription="Create a new document." ma:contentTypeScope="" ma:versionID="1e46fea6800861a6b060a249e7437acf">
  <xsd:schema xmlns:xsd="http://www.w3.org/2001/XMLSchema" xmlns:xs="http://www.w3.org/2001/XMLSchema" xmlns:p="http://schemas.microsoft.com/office/2006/metadata/properties" xmlns:ns2="3ed475d9-5f2e-4b49-a73a-00d02f59c0e6" targetNamespace="http://schemas.microsoft.com/office/2006/metadata/properties" ma:root="true" ma:fieldsID="2b9dee0693fa6b440795e34ce787f663" ns2:_="">
    <xsd:import namespace="3ed475d9-5f2e-4b49-a73a-00d02f59c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475d9-5f2e-4b49-a73a-00d02f59c0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CB2B5A-38DF-447E-A1C6-071B7F84B1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475d9-5f2e-4b49-a73a-00d02f59c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A8F288-E07E-4B9E-95EF-D8F56D4E4628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3ed475d9-5f2e-4b49-a73a-00d02f59c0e6"/>
  </ds:schemaRefs>
</ds:datastoreItem>
</file>

<file path=customXml/itemProps3.xml><?xml version="1.0" encoding="utf-8"?>
<ds:datastoreItem xmlns:ds="http://schemas.openxmlformats.org/officeDocument/2006/customXml" ds:itemID="{EE362037-0E40-45C7-A634-E0342D6E22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draft</vt:lpstr>
      <vt:lpstr>Lunch and Dinner Options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Piaskoski, Shana</cp:lastModifiedBy>
  <cp:revision/>
  <dcterms:created xsi:type="dcterms:W3CDTF">2018-11-12T17:18:49Z</dcterms:created>
  <dcterms:modified xsi:type="dcterms:W3CDTF">2019-07-19T16:04:59Z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0x010100E1B4ECC296C17F42885C864464E17A18</vt:lpwstr>
  </property>
  <property fmtid="{D5CDD505-2E9C-101B-9397-08002B2CF9AE}" pid="3" name="AuthorIds_UIVersion_3072">
    <vt:lpwstr>12</vt:lpwstr>
  </property>
  <property fmtid="{D5CDD505-2E9C-101B-9397-08002B2CF9AE}" pid="4" name="AuthorIds_UIVersion_6656">
    <vt:lpwstr>12</vt:lpwstr>
  </property>
  <property fmtid="{D5CDD505-2E9C-101B-9397-08002B2CF9AE}" pid="5" name="AuthorIds_UIVersion_14336">
    <vt:lpwstr>13,16</vt:lpwstr>
  </property>
</Properties>
</file>